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codeName="ThisWorkbook" defaultThemeVersion="124226"/>
  <xr:revisionPtr revIDLastSave="0" documentId="13_ncr:1_{46AA7599-29F4-4B58-96E1-94841ABFF9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rders" sheetId="1" r:id="rId1"/>
    <sheet name="Sales_Reps" sheetId="2" r:id="rId2"/>
    <sheet name="Companies" sheetId="6" r:id="rId3"/>
    <sheet name="Regions" sheetId="5" r:id="rId4"/>
    <sheet name="Summary" sheetId="4" r:id="rId5"/>
    <sheet name="Pivots" sheetId="7" r:id="rId6"/>
  </sheets>
  <definedNames>
    <definedName name="_xlnm._FilterDatabase" localSheetId="2" hidden="1">Companies!$B$2:$E$102</definedName>
    <definedName name="_xlnm._FilterDatabase" localSheetId="0" hidden="1">Orders!$B$2:$K$1000</definedName>
    <definedName name="_xlnm._FilterDatabase" localSheetId="1" hidden="1">Sales_Reps!$B$2:$K$11</definedName>
    <definedName name="_xlnm.Print_Area" localSheetId="0">Orders!$A$1:$M$1001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01" i="1" l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B7" i="4" l="1"/>
  <c r="B8" i="4" l="1"/>
  <c r="C7" i="4" s="1"/>
  <c r="Q31" i="4"/>
  <c r="P31" i="4"/>
  <c r="O31" i="4"/>
  <c r="B9" i="4" l="1"/>
  <c r="E7" i="4"/>
  <c r="D7" i="4"/>
  <c r="D67" i="4"/>
  <c r="B10" i="4" l="1"/>
  <c r="E9" i="4" s="1"/>
  <c r="D8" i="4"/>
  <c r="C8" i="4"/>
  <c r="E8" i="4"/>
  <c r="T37" i="4"/>
  <c r="D9" i="4" l="1"/>
  <c r="C9" i="4"/>
  <c r="B11" i="4"/>
  <c r="B12" i="4" l="1"/>
  <c r="C11" i="4" s="1"/>
  <c r="E10" i="4"/>
  <c r="D10" i="4"/>
  <c r="C10" i="4"/>
  <c r="E11" i="4" l="1"/>
  <c r="D11" i="4"/>
  <c r="B13" i="4"/>
  <c r="C12" i="4" s="1"/>
  <c r="E12" i="4" l="1"/>
  <c r="D12" i="4"/>
  <c r="B14" i="4"/>
  <c r="D13" i="4" s="1"/>
  <c r="C13" i="4" l="1"/>
  <c r="E13" i="4"/>
  <c r="B15" i="4"/>
  <c r="D14" i="4" s="1"/>
  <c r="B16" i="4" l="1"/>
  <c r="E14" i="4"/>
  <c r="C14" i="4"/>
  <c r="B17" i="4" l="1"/>
  <c r="C16" i="4" s="1"/>
  <c r="C15" i="4"/>
  <c r="D15" i="4"/>
  <c r="E15" i="4"/>
  <c r="E16" i="4" l="1"/>
  <c r="D16" i="4"/>
</calcChain>
</file>

<file path=xl/sharedStrings.xml><?xml version="1.0" encoding="utf-8"?>
<sst xmlns="http://schemas.openxmlformats.org/spreadsheetml/2006/main" count="6441" uniqueCount="4214">
  <si>
    <t>Address</t>
  </si>
  <si>
    <t>Company Name</t>
  </si>
  <si>
    <t>Sales Rep ID</t>
  </si>
  <si>
    <t>Base Salary</t>
  </si>
  <si>
    <t>Commission Rate</t>
  </si>
  <si>
    <t>Name</t>
  </si>
  <si>
    <t>Order Date</t>
  </si>
  <si>
    <t>AL</t>
  </si>
  <si>
    <t>CA</t>
  </si>
  <si>
    <t>SD</t>
  </si>
  <si>
    <t>OK</t>
  </si>
  <si>
    <t>IA</t>
  </si>
  <si>
    <t>WI</t>
  </si>
  <si>
    <t>OR</t>
  </si>
  <si>
    <t>CT</t>
  </si>
  <si>
    <t>MI</t>
  </si>
  <si>
    <t>NY</t>
  </si>
  <si>
    <t>South Bend</t>
  </si>
  <si>
    <t>IN</t>
  </si>
  <si>
    <t>VA</t>
  </si>
  <si>
    <t>TX</t>
  </si>
  <si>
    <t>IL</t>
  </si>
  <si>
    <t>AZ</t>
  </si>
  <si>
    <t>MO</t>
  </si>
  <si>
    <t>FL</t>
  </si>
  <si>
    <t>KS</t>
  </si>
  <si>
    <t>NV</t>
  </si>
  <si>
    <t>MA</t>
  </si>
  <si>
    <t>TN</t>
  </si>
  <si>
    <t>WA</t>
  </si>
  <si>
    <t>UT</t>
  </si>
  <si>
    <t>KY</t>
  </si>
  <si>
    <t>NJ</t>
  </si>
  <si>
    <t>NM</t>
  </si>
  <si>
    <t>OH</t>
  </si>
  <si>
    <t>AR</t>
  </si>
  <si>
    <t>Baton Rouge</t>
  </si>
  <si>
    <t>LA</t>
  </si>
  <si>
    <t>GA</t>
  </si>
  <si>
    <t>Aurora</t>
  </si>
  <si>
    <t>CO</t>
  </si>
  <si>
    <t>RI</t>
  </si>
  <si>
    <t>PA</t>
  </si>
  <si>
    <t>Tampa</t>
  </si>
  <si>
    <t>MN</t>
  </si>
  <si>
    <t>NC</t>
  </si>
  <si>
    <t>MD</t>
  </si>
  <si>
    <t>NE</t>
  </si>
  <si>
    <t>MT</t>
  </si>
  <si>
    <t>HI</t>
  </si>
  <si>
    <t>MS</t>
  </si>
  <si>
    <t>Stamford</t>
  </si>
  <si>
    <t>DC</t>
  </si>
  <si>
    <t>Los Angeles</t>
  </si>
  <si>
    <t>AK</t>
  </si>
  <si>
    <t>ID</t>
  </si>
  <si>
    <t>Killeen</t>
  </si>
  <si>
    <t>SC</t>
  </si>
  <si>
    <t>ND</t>
  </si>
  <si>
    <t>NH</t>
  </si>
  <si>
    <t>City</t>
  </si>
  <si>
    <t>State</t>
  </si>
  <si>
    <t>ZIP</t>
  </si>
  <si>
    <t>01850</t>
  </si>
  <si>
    <t>06901</t>
  </si>
  <si>
    <t>4896 Fourth Alley SE</t>
  </si>
  <si>
    <t>1366 Lake Row</t>
  </si>
  <si>
    <t>1991 Sixth Place</t>
  </si>
  <si>
    <t>5969 Eighth Cove North</t>
  </si>
  <si>
    <t>4832 Chestnut Circle</t>
  </si>
  <si>
    <t>3445 Grove Row</t>
  </si>
  <si>
    <t>939 Market Terrace</t>
  </si>
  <si>
    <t>9246 Fourth Drive</t>
  </si>
  <si>
    <t>7390 Elm Crescent</t>
  </si>
  <si>
    <t>East Lowell</t>
  </si>
  <si>
    <t>East Sunnyvale</t>
  </si>
  <si>
    <t>Abbigail Sparrow</t>
  </si>
  <si>
    <t>Cletus Richie</t>
  </si>
  <si>
    <t>Miles Ponce</t>
  </si>
  <si>
    <t>Sanford Ireland</t>
  </si>
  <si>
    <t>Quinton Goulet</t>
  </si>
  <si>
    <t>Sylvia Marin</t>
  </si>
  <si>
    <t>Alvis Mcbee</t>
  </si>
  <si>
    <t>Aubrie Elrod</t>
  </si>
  <si>
    <t>Hamza Vigil</t>
  </si>
  <si>
    <t>Hire Date</t>
  </si>
  <si>
    <t>Summary and Analysis of Due Diligence Data - Customer Orders</t>
  </si>
  <si>
    <t>Year:</t>
  </si>
  <si>
    <t>Sales Data and Statistics by Year:</t>
  </si>
  <si>
    <t>Total</t>
  </si>
  <si>
    <t>Average</t>
  </si>
  <si>
    <t>Minimum</t>
  </si>
  <si>
    <t>Maximum</t>
  </si>
  <si>
    <t>Total # of</t>
  </si>
  <si>
    <t>Sales:</t>
  </si>
  <si>
    <t>Order:</t>
  </si>
  <si>
    <t>Orders:</t>
  </si>
  <si>
    <t>Order Size:</t>
  </si>
  <si>
    <t>Region</t>
  </si>
  <si>
    <t>Midwest</t>
  </si>
  <si>
    <t>Northeast</t>
  </si>
  <si>
    <t>DE</t>
  </si>
  <si>
    <t>ME</t>
  </si>
  <si>
    <t>VT</t>
  </si>
  <si>
    <t>Southeast</t>
  </si>
  <si>
    <t>WV</t>
  </si>
  <si>
    <t>Southwest</t>
  </si>
  <si>
    <t>West</t>
  </si>
  <si>
    <t>WY</t>
  </si>
  <si>
    <t>Select Year:</t>
  </si>
  <si>
    <t>Order Total:</t>
  </si>
  <si>
    <t>Order Count:</t>
  </si>
  <si>
    <t>Revenue:</t>
  </si>
  <si>
    <t>Grand Total</t>
  </si>
  <si>
    <t>Average Order Size:</t>
  </si>
  <si>
    <t>Total # of Orders:</t>
  </si>
  <si>
    <t>Revenue Growth:</t>
  </si>
  <si>
    <t>Year</t>
  </si>
  <si>
    <t>Status:</t>
  </si>
  <si>
    <t>Average Order Size</t>
  </si>
  <si>
    <t>Total # of Orders</t>
  </si>
  <si>
    <t>Howell and Sons</t>
  </si>
  <si>
    <t>Stokes, Rutherford and Bauch</t>
  </si>
  <si>
    <t>Waelchi Inc</t>
  </si>
  <si>
    <t>Braun, Crooks and Ortiz</t>
  </si>
  <si>
    <t>Schamberger, Yost and Dach</t>
  </si>
  <si>
    <t>Mann, Sauer and Sauer</t>
  </si>
  <si>
    <t>Schmidt-Marks</t>
  </si>
  <si>
    <t>Huels, Schuster and Daugherty</t>
  </si>
  <si>
    <t>Armstrong Group</t>
  </si>
  <si>
    <t>Muller, Lakin and Bogan</t>
  </si>
  <si>
    <t>Mueller and Sons</t>
  </si>
  <si>
    <t>Weber, Kuhlman and Hirthe</t>
  </si>
  <si>
    <t>Graham, Towne and Monahan</t>
  </si>
  <si>
    <t>Prohaska Inc</t>
  </si>
  <si>
    <t>Rutherford-Considine</t>
  </si>
  <si>
    <t>Tromp, Swift and Zulauf</t>
  </si>
  <si>
    <t>Senger, Bradtke and Dibbert</t>
  </si>
  <si>
    <t>Toy-Crona</t>
  </si>
  <si>
    <t>Koss-Stamm</t>
  </si>
  <si>
    <t>Hansen-Herman</t>
  </si>
  <si>
    <t>Conn and Sons</t>
  </si>
  <si>
    <t>McCullough Inc</t>
  </si>
  <si>
    <t>Pollich LLC</t>
  </si>
  <si>
    <t>Murazik-Cassin</t>
  </si>
  <si>
    <t>Willms, Nikolaus and Renner</t>
  </si>
  <si>
    <t>Wyman, Yundt and Kemmer</t>
  </si>
  <si>
    <t>Murray, Hayes and Upton</t>
  </si>
  <si>
    <t>Anderson-Wuckert</t>
  </si>
  <si>
    <t>Champlin, Doyle and Stark</t>
  </si>
  <si>
    <t>Hessel-Turner</t>
  </si>
  <si>
    <t>Yundt, Dach and Streich</t>
  </si>
  <si>
    <t>Ortiz-Wiegand</t>
  </si>
  <si>
    <t>Durgan-Wyman</t>
  </si>
  <si>
    <t>Brown-O'Conner</t>
  </si>
  <si>
    <t>Ullrich-Wintheiser</t>
  </si>
  <si>
    <t>Hessel, Block and Flatley</t>
  </si>
  <si>
    <t>Stehr-Jaskolski</t>
  </si>
  <si>
    <t>Rohan PLC</t>
  </si>
  <si>
    <t>Mante Group</t>
  </si>
  <si>
    <t>Schowalter, Schiller and Wunsch</t>
  </si>
  <si>
    <t>Jacobi-Larkin</t>
  </si>
  <si>
    <t>Maggio Ltd</t>
  </si>
  <si>
    <t>Towne-Hills</t>
  </si>
  <si>
    <t>Smith PLC</t>
  </si>
  <si>
    <t>Turner, Schoen and Prohaska</t>
  </si>
  <si>
    <t>Zulauf PLC</t>
  </si>
  <si>
    <t>Hackett PLC</t>
  </si>
  <si>
    <t>Sporer, Jenkins and Herzog</t>
  </si>
  <si>
    <t>Pagac PLC</t>
  </si>
  <si>
    <t>Simonis and Sons</t>
  </si>
  <si>
    <t>Herman-Kiehn</t>
  </si>
  <si>
    <t>Ankunding, Marks and Gaylord</t>
  </si>
  <si>
    <t>Marquardt PLC</t>
  </si>
  <si>
    <t>Hansen-Block</t>
  </si>
  <si>
    <t>Johnston Ltd</t>
  </si>
  <si>
    <t>Gusikowski-Kreiger</t>
  </si>
  <si>
    <t>Gorczany-Turner</t>
  </si>
  <si>
    <t>Runolfsdottir Inc</t>
  </si>
  <si>
    <t>Harris PLC</t>
  </si>
  <si>
    <t>Sauer PLC</t>
  </si>
  <si>
    <t>Cremin Group</t>
  </si>
  <si>
    <t>Kshlerin, Emmerich and Schneider</t>
  </si>
  <si>
    <t>Stracke-Kirlin</t>
  </si>
  <si>
    <t>Hyatt-Durgan</t>
  </si>
  <si>
    <t>Maggio-Daugherty</t>
  </si>
  <si>
    <t>Goodwin, Waelchi and Lemke</t>
  </si>
  <si>
    <t>Hill-Schiller</t>
  </si>
  <si>
    <t>Schoen Group</t>
  </si>
  <si>
    <t>Ziemann and Sons</t>
  </si>
  <si>
    <t>Murphy-McGlynn</t>
  </si>
  <si>
    <t>Yundt-Schinner</t>
  </si>
  <si>
    <t>Kassulke-Satterfield</t>
  </si>
  <si>
    <t>Nikolaus-Littel</t>
  </si>
  <si>
    <t>Hessel-Leannon</t>
  </si>
  <si>
    <t>Funk-Smith</t>
  </si>
  <si>
    <t>Swift LLC</t>
  </si>
  <si>
    <t>Oberbrunner, Lubowitz and Kreiger</t>
  </si>
  <si>
    <t>Hill Ltd</t>
  </si>
  <si>
    <t>Lockman, Barrows and Witting</t>
  </si>
  <si>
    <t>Harvey-Johnston</t>
  </si>
  <si>
    <t>Hermiston-Bruen</t>
  </si>
  <si>
    <t>Klein-Stracke</t>
  </si>
  <si>
    <t>Feil-Rowe</t>
  </si>
  <si>
    <t>Wilkinson PLC</t>
  </si>
  <si>
    <t>Dach, Pacocha and Schuppe</t>
  </si>
  <si>
    <t>McLaughlin Ltd</t>
  </si>
  <si>
    <t>Runolfsdottir, Schinner and Ferry</t>
  </si>
  <si>
    <t>Gerlach-Halvorson</t>
  </si>
  <si>
    <t>Daniel Group</t>
  </si>
  <si>
    <t>Labadie, Mraz and Ritchie</t>
  </si>
  <si>
    <t>Pouros, Pollich and Reichel</t>
  </si>
  <si>
    <t>Renner, Ruecker and Rogahn</t>
  </si>
  <si>
    <t>Borer, Zieme and McDermott</t>
  </si>
  <si>
    <t>Runte, Wiegand and Jenkins</t>
  </si>
  <si>
    <t>Denesik-Wisozk</t>
  </si>
  <si>
    <t>Brakus PLC</t>
  </si>
  <si>
    <t>Senger, Corkery and Bayer</t>
  </si>
  <si>
    <t>Ward, Bogan and Douglas</t>
  </si>
  <si>
    <t>King and Sons</t>
  </si>
  <si>
    <t>Koch-Corkery</t>
  </si>
  <si>
    <t>Amount</t>
  </si>
  <si>
    <t>Database Functions to Summarize Sales and Orders:</t>
  </si>
  <si>
    <t>Annual Salary Increase</t>
  </si>
  <si>
    <t>Commissions</t>
  </si>
  <si>
    <t>Commission Total:</t>
  </si>
  <si>
    <t>Selected Data:</t>
  </si>
  <si>
    <t xml:space="preserve">Total </t>
  </si>
  <si>
    <t>Commissions:</t>
  </si>
  <si>
    <t>Industry</t>
  </si>
  <si>
    <t>Annual Revenue</t>
  </si>
  <si>
    <t>Energy</t>
  </si>
  <si>
    <t>Materials</t>
  </si>
  <si>
    <t>Industrials</t>
  </si>
  <si>
    <t>Consumer Discretionary</t>
  </si>
  <si>
    <t>Consumer Staples</t>
  </si>
  <si>
    <t>Healthcare</t>
  </si>
  <si>
    <t>Financials</t>
  </si>
  <si>
    <t>Technology</t>
  </si>
  <si>
    <t>Utilities</t>
  </si>
  <si>
    <t>Real Estate</t>
  </si>
  <si>
    <t>Telecommunications</t>
  </si>
  <si>
    <t>Employee Count</t>
  </si>
  <si>
    <t>Revenue</t>
  </si>
  <si>
    <t>Revenue Growth</t>
  </si>
  <si>
    <t>Avg. Order Size</t>
  </si>
  <si>
    <t># Orders</t>
  </si>
  <si>
    <t>Selected Order Data by Sales Rep:</t>
  </si>
  <si>
    <t>Data for Min/Max Order Size Chart:</t>
  </si>
  <si>
    <t>Min Order</t>
  </si>
  <si>
    <t>Max Order</t>
  </si>
  <si>
    <t>Size Range</t>
  </si>
  <si>
    <t>Minimum, Maximum, and Average Order Sizes</t>
  </si>
  <si>
    <t>Net After Commissions:</t>
  </si>
  <si>
    <t>U.S. Telephone</t>
  </si>
  <si>
    <t>Customer Name</t>
  </si>
  <si>
    <t>Jim van der Mheen</t>
  </si>
  <si>
    <t>Shenita Davenport</t>
  </si>
  <si>
    <t>Jimmie Mcclure</t>
  </si>
  <si>
    <t>Marybelle Serrano</t>
  </si>
  <si>
    <t>Vito van Helpen</t>
  </si>
  <si>
    <t>Salvatore van Egmond</t>
  </si>
  <si>
    <t>Haywood Meza</t>
  </si>
  <si>
    <t>Margrett Cowan</t>
  </si>
  <si>
    <t>Jerold Hooper</t>
  </si>
  <si>
    <t>Leandro van der Woerd</t>
  </si>
  <si>
    <t>Haywood Huber</t>
  </si>
  <si>
    <t>Particia Veenhof</t>
  </si>
  <si>
    <t>Yvone Esparza</t>
  </si>
  <si>
    <t>Jame Oosthuijzen</t>
  </si>
  <si>
    <t>Filiberto Kues</t>
  </si>
  <si>
    <t>Devin Otterspoor</t>
  </si>
  <si>
    <t>Colin Blankenship</t>
  </si>
  <si>
    <t>Adalberto de Blanck</t>
  </si>
  <si>
    <t>Bradly Lowe</t>
  </si>
  <si>
    <t>Lottie van Uden</t>
  </si>
  <si>
    <t>Marco Lambrinou</t>
  </si>
  <si>
    <t>Jonelle Silva</t>
  </si>
  <si>
    <t>Mack Newton</t>
  </si>
  <si>
    <t>Letisha Benaerde</t>
  </si>
  <si>
    <t>Gregg Reyes</t>
  </si>
  <si>
    <t>Sheldon van Malsen</t>
  </si>
  <si>
    <t>Josiah Wiggins</t>
  </si>
  <si>
    <t>Luis Maertens</t>
  </si>
  <si>
    <t>Humberto van Wijck</t>
  </si>
  <si>
    <t>Natacha Tate</t>
  </si>
  <si>
    <t>Errol Brown</t>
  </si>
  <si>
    <t>Anastacia Utrecht</t>
  </si>
  <si>
    <t>Jaime Alston</t>
  </si>
  <si>
    <t>Tiara Stam</t>
  </si>
  <si>
    <t>Virgilio Young</t>
  </si>
  <si>
    <t>Lashunda Serrano</t>
  </si>
  <si>
    <t>Renate Abresch</t>
  </si>
  <si>
    <t>Mitchel Morgan</t>
  </si>
  <si>
    <t>Raquel van Uden</t>
  </si>
  <si>
    <t>Edyth Henckes</t>
  </si>
  <si>
    <t>Marylyn Kotting</t>
  </si>
  <si>
    <t>Blake Dawson</t>
  </si>
  <si>
    <t>Yvonne Mcfadden</t>
  </si>
  <si>
    <t>Rosena Lammers</t>
  </si>
  <si>
    <t>Clair Hewitt</t>
  </si>
  <si>
    <t>Norman Cleijn</t>
  </si>
  <si>
    <t>Arron Duijn</t>
  </si>
  <si>
    <t>Aleida Vermeulen</t>
  </si>
  <si>
    <t>Errol Cornelissen</t>
  </si>
  <si>
    <t>Otto Swanson</t>
  </si>
  <si>
    <t>Eliz Nap</t>
  </si>
  <si>
    <t>Mohamed van Gorcum</t>
  </si>
  <si>
    <t>Rey Garcia</t>
  </si>
  <si>
    <t>Carlos Rodriquez</t>
  </si>
  <si>
    <t>Carman Amons</t>
  </si>
  <si>
    <t>Marline Benskoop</t>
  </si>
  <si>
    <t>Savanna van Es</t>
  </si>
  <si>
    <t>Elisabeth van der Goot</t>
  </si>
  <si>
    <t>Shirlee Daniels</t>
  </si>
  <si>
    <t>Lesley van Oost</t>
  </si>
  <si>
    <t>Brain Skinner</t>
  </si>
  <si>
    <t>Lexie Vermijn</t>
  </si>
  <si>
    <t>Alonso Houston</t>
  </si>
  <si>
    <t>Theo van Oost</t>
  </si>
  <si>
    <t>Louise Paal</t>
  </si>
  <si>
    <t>Abram Keller</t>
  </si>
  <si>
    <t>Ludie Harmon</t>
  </si>
  <si>
    <t>Florencio Sullivan</t>
  </si>
  <si>
    <t>Marcos van Haarlem</t>
  </si>
  <si>
    <t>Palmira Munoz</t>
  </si>
  <si>
    <t>Shala Barr</t>
  </si>
  <si>
    <t>Isobel Oosthuizen</t>
  </si>
  <si>
    <t>Gerry Hooper</t>
  </si>
  <si>
    <t>Chas Nguyen</t>
  </si>
  <si>
    <t>Emilie van Dijk</t>
  </si>
  <si>
    <t>Marvin van Het kaar</t>
  </si>
  <si>
    <t>Mona Zwanenburg</t>
  </si>
  <si>
    <t>Eldon Patterson</t>
  </si>
  <si>
    <t>Suzann Stein</t>
  </si>
  <si>
    <t>Sharice Whitfield</t>
  </si>
  <si>
    <t>Delbert Shepherd</t>
  </si>
  <si>
    <t>Juliana Versteegh</t>
  </si>
  <si>
    <t>Bethanie Hensley</t>
  </si>
  <si>
    <t>Roland Valentine</t>
  </si>
  <si>
    <t>Lashawn Henson</t>
  </si>
  <si>
    <t>Annamarie Snuif</t>
  </si>
  <si>
    <t>Luella Wijkniet</t>
  </si>
  <si>
    <t>Ashleigh Chase</t>
  </si>
  <si>
    <t>Carlyn Konijn</t>
  </si>
  <si>
    <t>Frank Pineda</t>
  </si>
  <si>
    <t>Armando Case</t>
  </si>
  <si>
    <t>Glen Cochran</t>
  </si>
  <si>
    <t>Rudy Gillespie</t>
  </si>
  <si>
    <t>Michale Veldman</t>
  </si>
  <si>
    <t>Kemberly Buning</t>
  </si>
  <si>
    <t>Leonila Norman</t>
  </si>
  <si>
    <t>Greg Khan</t>
  </si>
  <si>
    <t>Juli Peterson</t>
  </si>
  <si>
    <t>Tobias Preys</t>
  </si>
  <si>
    <t>Carmelo Woods</t>
  </si>
  <si>
    <t>Georgie Haak</t>
  </si>
  <si>
    <t>Errol Sparks</t>
  </si>
  <si>
    <t>Jordon Dominguez</t>
  </si>
  <si>
    <t>Lucius Koopman</t>
  </si>
  <si>
    <t>Elisha van Dijk</t>
  </si>
  <si>
    <t>Asuncion Vandersmissen</t>
  </si>
  <si>
    <t>Shantelle Silva</t>
  </si>
  <si>
    <t>Ermelinda de Borst</t>
  </si>
  <si>
    <t>Floyd Archer</t>
  </si>
  <si>
    <t>Taina van Zanten</t>
  </si>
  <si>
    <t>Thomas Bryce</t>
  </si>
  <si>
    <t>Aron Klein</t>
  </si>
  <si>
    <t>Kristofer Knowles</t>
  </si>
  <si>
    <t>Stacia Foster</t>
  </si>
  <si>
    <t>Roslyn Vis</t>
  </si>
  <si>
    <t>Cherly Augustinus</t>
  </si>
  <si>
    <t>Else Pruitt</t>
  </si>
  <si>
    <t>Celeste Reeves</t>
  </si>
  <si>
    <t>Nathan Bailey</t>
  </si>
  <si>
    <t>Milissa Holtendorp</t>
  </si>
  <si>
    <t>Hal Brugman</t>
  </si>
  <si>
    <t>Antony Konijn</t>
  </si>
  <si>
    <t>Whitney Decker</t>
  </si>
  <si>
    <t>Terrell Bishop</t>
  </si>
  <si>
    <t>Avril Dool</t>
  </si>
  <si>
    <t>Ronnie van der Pruyl</t>
  </si>
  <si>
    <t>Lenny van Asch</t>
  </si>
  <si>
    <t>Chi Sullivan</t>
  </si>
  <si>
    <t>William van Versendaal</t>
  </si>
  <si>
    <t>Suzy van Sam</t>
  </si>
  <si>
    <t>Cordia Blom</t>
  </si>
  <si>
    <t>Galina Meyer</t>
  </si>
  <si>
    <t>Brant Moody</t>
  </si>
  <si>
    <t>Hayden van Wijck</t>
  </si>
  <si>
    <t>Roxie Ayers</t>
  </si>
  <si>
    <t>Cody Hurst</t>
  </si>
  <si>
    <t>Roy Baker</t>
  </si>
  <si>
    <t>Delphine Pace</t>
  </si>
  <si>
    <t>Carri de Bouter</t>
  </si>
  <si>
    <t>Temple Brandt</t>
  </si>
  <si>
    <t>Earl Kirk</t>
  </si>
  <si>
    <t>Harrison Vinck</t>
  </si>
  <si>
    <t>Craig Wheeler</t>
  </si>
  <si>
    <t>Rubin van Dalum</t>
  </si>
  <si>
    <t>Bebe Turner</t>
  </si>
  <si>
    <t>Malcolm Boltendal</t>
  </si>
  <si>
    <t>Shane Hatfield</t>
  </si>
  <si>
    <t>Lovetta Myers</t>
  </si>
  <si>
    <t>Alec Lambrinou</t>
  </si>
  <si>
    <t>Florine Leon</t>
  </si>
  <si>
    <t>Gregorio Talley</t>
  </si>
  <si>
    <t>Sunshine Shields</t>
  </si>
  <si>
    <t>Ramon Westerveld</t>
  </si>
  <si>
    <t>Deandra Wilder</t>
  </si>
  <si>
    <t>Palmer Bernard</t>
  </si>
  <si>
    <t>Jon Montoya</t>
  </si>
  <si>
    <t>Erich Gay</t>
  </si>
  <si>
    <t>Jolanda Garza</t>
  </si>
  <si>
    <t>Kent Cain</t>
  </si>
  <si>
    <t>Elvis van der Bilt</t>
  </si>
  <si>
    <t>Connie Jarvis</t>
  </si>
  <si>
    <t>Tammie van Rorincx</t>
  </si>
  <si>
    <t>Florrie Blair</t>
  </si>
  <si>
    <t>Celinda van Rossem</t>
  </si>
  <si>
    <t>Alaina Jurriaens</t>
  </si>
  <si>
    <t>Zelda Kat</t>
  </si>
  <si>
    <t>Elwood Rijnberk</t>
  </si>
  <si>
    <t>Darwin Calderon</t>
  </si>
  <si>
    <t>Franklin Greer</t>
  </si>
  <si>
    <t>Sandee Campbell</t>
  </si>
  <si>
    <t>Wayne Decker</t>
  </si>
  <si>
    <t>Jacki Ouwelandt</t>
  </si>
  <si>
    <t>Lina Grandia</t>
  </si>
  <si>
    <t>Geoffrey Bauer</t>
  </si>
  <si>
    <t>Nichole Rietveld</t>
  </si>
  <si>
    <t>Jolynn Paal</t>
  </si>
  <si>
    <t>Anastasia Farmer</t>
  </si>
  <si>
    <t>Carroll Brugman</t>
  </si>
  <si>
    <t>Theda Velez</t>
  </si>
  <si>
    <t>Lorriane Dale</t>
  </si>
  <si>
    <t>Francine Hijbertsz</t>
  </si>
  <si>
    <t>Pat van Rijnberck</t>
  </si>
  <si>
    <t>Nickolas Schermerts</t>
  </si>
  <si>
    <t>Porter Mentz</t>
  </si>
  <si>
    <t>Breann Rowe</t>
  </si>
  <si>
    <t>Winona Barlow</t>
  </si>
  <si>
    <t>Joaquin van Harn</t>
  </si>
  <si>
    <t>Raphael Orozco</t>
  </si>
  <si>
    <t>Dean Valenzuela</t>
  </si>
  <si>
    <t>Henry Pate</t>
  </si>
  <si>
    <t>Marion Stewart</t>
  </si>
  <si>
    <t>Elisa Morin</t>
  </si>
  <si>
    <t>Everett Mcmahon</t>
  </si>
  <si>
    <t>Johnnie Lynn</t>
  </si>
  <si>
    <t>Georgine Huig</t>
  </si>
  <si>
    <t>Librada Lorgion</t>
  </si>
  <si>
    <t>Aleisha Jansdr</t>
  </si>
  <si>
    <t>Jeannetta Rivera</t>
  </si>
  <si>
    <t>Farrah Levine</t>
  </si>
  <si>
    <t>Hoyt Emerson</t>
  </si>
  <si>
    <t>Lang Haak</t>
  </si>
  <si>
    <t>Lou Herrera</t>
  </si>
  <si>
    <t>Waldo Arroyo</t>
  </si>
  <si>
    <t>Garfield Wijnslagers</t>
  </si>
  <si>
    <t>Brice van Haarlem</t>
  </si>
  <si>
    <t>Kimberly Benton</t>
  </si>
  <si>
    <t>Lloyd Joyner</t>
  </si>
  <si>
    <t>Edgar Daugherty</t>
  </si>
  <si>
    <t>Danyell Konijn</t>
  </si>
  <si>
    <t>Terica Gavulik</t>
  </si>
  <si>
    <t>Alphonso van der Gouwe</t>
  </si>
  <si>
    <t>Merle Voogd</t>
  </si>
  <si>
    <t>Claude Gonzalez</t>
  </si>
  <si>
    <t>Jean Bengen</t>
  </si>
  <si>
    <t>Joann Bright</t>
  </si>
  <si>
    <t>Young Dirks</t>
  </si>
  <si>
    <t>Jerri Hodge</t>
  </si>
  <si>
    <t>Quinn Henckes</t>
  </si>
  <si>
    <t>Garland Rios</t>
  </si>
  <si>
    <t>Isaiah Mccall</t>
  </si>
  <si>
    <t>Iva van Waey</t>
  </si>
  <si>
    <t>Cole Shannon</t>
  </si>
  <si>
    <t>Burt Bartholomeus</t>
  </si>
  <si>
    <t>Gaston Mcknight</t>
  </si>
  <si>
    <t>Karri Maddox</t>
  </si>
  <si>
    <t>Darline Benson</t>
  </si>
  <si>
    <t>Adina van Westhrenen</t>
  </si>
  <si>
    <t>Willard Zwart</t>
  </si>
  <si>
    <t>Leila Cornelisgroeneveld</t>
  </si>
  <si>
    <t>Scotty de Heus</t>
  </si>
  <si>
    <t>Mendy Burks</t>
  </si>
  <si>
    <t>Darnell Wilkins</t>
  </si>
  <si>
    <t>Raleigh Mercer</t>
  </si>
  <si>
    <t>Benedict Burt</t>
  </si>
  <si>
    <t>Gonzalo Lit</t>
  </si>
  <si>
    <t>Leonardo Mcmillan</t>
  </si>
  <si>
    <t>Kevin Oconnell</t>
  </si>
  <si>
    <t>Efren van Veen</t>
  </si>
  <si>
    <t>Milissa Hopper</t>
  </si>
  <si>
    <t>Gary de Rochefort</t>
  </si>
  <si>
    <t>Titus Herder</t>
  </si>
  <si>
    <t>Hung de Brijn</t>
  </si>
  <si>
    <t>Edwardo Huber</t>
  </si>
  <si>
    <t>Darren Arellano</t>
  </si>
  <si>
    <t>Woodrow Luke</t>
  </si>
  <si>
    <t>Marva Sechel</t>
  </si>
  <si>
    <t>Tereasa Dickerson</t>
  </si>
  <si>
    <t>Martin Knegjens</t>
  </si>
  <si>
    <t>Katharine Kleyn</t>
  </si>
  <si>
    <t>Ernesto Tissen</t>
  </si>
  <si>
    <t>Dalton Cunningham</t>
  </si>
  <si>
    <t>Gerard Stone</t>
  </si>
  <si>
    <t>Pansy Kent</t>
  </si>
  <si>
    <t>Freida Lutz</t>
  </si>
  <si>
    <t>Alvaro Snijder</t>
  </si>
  <si>
    <t>Marlin Hartog</t>
  </si>
  <si>
    <t>Liliana Willems</t>
  </si>
  <si>
    <t>Sofia Estes</t>
  </si>
  <si>
    <t>Anglea Komen</t>
  </si>
  <si>
    <t>Allan Goudriaan</t>
  </si>
  <si>
    <t>Deandra Nooteboom</t>
  </si>
  <si>
    <t>Paris van der Wijksen</t>
  </si>
  <si>
    <t>Rikki van Gessel</t>
  </si>
  <si>
    <t>Lawrence Richmond</t>
  </si>
  <si>
    <t>Nu Barrera</t>
  </si>
  <si>
    <t>Tanner Ploegh</t>
  </si>
  <si>
    <t>Samual Barrera</t>
  </si>
  <si>
    <t>Rose Roberts</t>
  </si>
  <si>
    <t>Florentino Vernede</t>
  </si>
  <si>
    <t>Ashanti Hanson</t>
  </si>
  <si>
    <t>Georgie Flowers</t>
  </si>
  <si>
    <t>Hildred Smith</t>
  </si>
  <si>
    <t>Lester Peck</t>
  </si>
  <si>
    <t>Theron Keiman</t>
  </si>
  <si>
    <t>Kina Warren</t>
  </si>
  <si>
    <t>Danika Krom</t>
  </si>
  <si>
    <t>Oren Powell</t>
  </si>
  <si>
    <t>Farah Salas</t>
  </si>
  <si>
    <t>Martin Gonzales</t>
  </si>
  <si>
    <t>Lillian Lopez</t>
  </si>
  <si>
    <t>Miguel Lawson</t>
  </si>
  <si>
    <t>Carey Decker</t>
  </si>
  <si>
    <t>Carmelia Brink</t>
  </si>
  <si>
    <t>Brigitte Dunn</t>
  </si>
  <si>
    <t>Cedric Ponce</t>
  </si>
  <si>
    <t>Rebbeca Little</t>
  </si>
  <si>
    <t>Gonzalo van der Lingen</t>
  </si>
  <si>
    <t>Chelsea van Dillewijn</t>
  </si>
  <si>
    <t>Cindie Schoonderbeek</t>
  </si>
  <si>
    <t>Julius Huig</t>
  </si>
  <si>
    <t>Shaquana van Dam</t>
  </si>
  <si>
    <t>Odelia de Haas</t>
  </si>
  <si>
    <t>Alfredo Wiertz</t>
  </si>
  <si>
    <t>Lynn Harding</t>
  </si>
  <si>
    <t>Camie Deleon</t>
  </si>
  <si>
    <t>Barton Ayala</t>
  </si>
  <si>
    <t>Rickie Olsen</t>
  </si>
  <si>
    <t>Jerold de Blanck</t>
  </si>
  <si>
    <t>Tifany van Oort</t>
  </si>
  <si>
    <t>Preston Sterke</t>
  </si>
  <si>
    <t>Cedric van der Voort</t>
  </si>
  <si>
    <t>Chris Hatfield</t>
  </si>
  <si>
    <t>Rochelle Bonilla</t>
  </si>
  <si>
    <t>Lili Spithout</t>
  </si>
  <si>
    <t>Cliff Alford</t>
  </si>
  <si>
    <t>May Carey</t>
  </si>
  <si>
    <t>Irish Brennan</t>
  </si>
  <si>
    <t>Gerardo Foreman</t>
  </si>
  <si>
    <t>Fredricka Spijker</t>
  </si>
  <si>
    <t>Palmer Hicks</t>
  </si>
  <si>
    <t>Gaynell Haas</t>
  </si>
  <si>
    <t>Lacy Kuchler</t>
  </si>
  <si>
    <t>Rocky Nicholson</t>
  </si>
  <si>
    <t>Craig van Gendringen</t>
  </si>
  <si>
    <t>Colin Cross</t>
  </si>
  <si>
    <t>Lucas Rubio</t>
  </si>
  <si>
    <t>Ashton Sharpe</t>
  </si>
  <si>
    <t>Colton Mooney</t>
  </si>
  <si>
    <t>Deon Dudley</t>
  </si>
  <si>
    <t>Milford van Pelt</t>
  </si>
  <si>
    <t>Tessie van der Bilt</t>
  </si>
  <si>
    <t>Carry Sullivan</t>
  </si>
  <si>
    <t>Vikki Reid</t>
  </si>
  <si>
    <t>Shanti Cuevas</t>
  </si>
  <si>
    <t>Pete Cox</t>
  </si>
  <si>
    <t>Tambra Palsgraaf</t>
  </si>
  <si>
    <t>Maxima Kuchler</t>
  </si>
  <si>
    <t>Jay van Ooyen</t>
  </si>
  <si>
    <t>Elke Farley</t>
  </si>
  <si>
    <t>Gary Gillespie</t>
  </si>
  <si>
    <t>Ismael Carey</t>
  </si>
  <si>
    <t>Rachell van Dam</t>
  </si>
  <si>
    <t>Cameron Farrell</t>
  </si>
  <si>
    <t>Carlotta Frederick</t>
  </si>
  <si>
    <t>Trula Kemp</t>
  </si>
  <si>
    <t>Marc Eskes</t>
  </si>
  <si>
    <t>Danna Rodriguez</t>
  </si>
  <si>
    <t>Starla Renes</t>
  </si>
  <si>
    <t>Joel Amptman</t>
  </si>
  <si>
    <t>Felipe Tucker</t>
  </si>
  <si>
    <t>Joni Tyson</t>
  </si>
  <si>
    <t>Dayle Gerrits</t>
  </si>
  <si>
    <t>Lon Olson</t>
  </si>
  <si>
    <t>Derrick van Helten</t>
  </si>
  <si>
    <t>Therese Lapperre</t>
  </si>
  <si>
    <t>Vania Cox</t>
  </si>
  <si>
    <t>Audry Mcbride</t>
  </si>
  <si>
    <t>Allan Knoop</t>
  </si>
  <si>
    <t>Frances Ris</t>
  </si>
  <si>
    <t>Dino Groenewout</t>
  </si>
  <si>
    <t>Stevie Willet</t>
  </si>
  <si>
    <t>Ramiro Blackwell</t>
  </si>
  <si>
    <t>Oren Kool</t>
  </si>
  <si>
    <t>Christopher Verkuijl</t>
  </si>
  <si>
    <t>Renea Arroyo</t>
  </si>
  <si>
    <t>Reynaldo Savelkoel</t>
  </si>
  <si>
    <t>Ewa Koren</t>
  </si>
  <si>
    <t>Louis Delaney</t>
  </si>
  <si>
    <t>Joaquin Sandoval</t>
  </si>
  <si>
    <t>Noel Mcbride</t>
  </si>
  <si>
    <t>Tory de With</t>
  </si>
  <si>
    <t>Vanetta Lopez</t>
  </si>
  <si>
    <t>Lavonna Wu</t>
  </si>
  <si>
    <t>Georgene Gallegos</t>
  </si>
  <si>
    <t>Fernando Schermerts</t>
  </si>
  <si>
    <t>Cristin Sargent</t>
  </si>
  <si>
    <t>Katia Cornelisz</t>
  </si>
  <si>
    <t>Shyla Hays</t>
  </si>
  <si>
    <t>Heather Roach</t>
  </si>
  <si>
    <t>Kenneth Denhartog</t>
  </si>
  <si>
    <t>Tristan Flips</t>
  </si>
  <si>
    <t>Isidro Hasselman</t>
  </si>
  <si>
    <t>Herman Foreman</t>
  </si>
  <si>
    <t>Mary Liu</t>
  </si>
  <si>
    <t>Mercy Hamilton</t>
  </si>
  <si>
    <t>Gerald Santos</t>
  </si>
  <si>
    <t>Cathleen Clayton</t>
  </si>
  <si>
    <t>Sachiko Gates</t>
  </si>
  <si>
    <t>Esteban Smith</t>
  </si>
  <si>
    <t>Jordan Schmidt</t>
  </si>
  <si>
    <t>Jed Schroeder</t>
  </si>
  <si>
    <t>Adelina Jaspers</t>
  </si>
  <si>
    <t>Aurelio Kerkhof</t>
  </si>
  <si>
    <t>Shelba Sandoval</t>
  </si>
  <si>
    <t>Salvatore Love</t>
  </si>
  <si>
    <t>Marcela van Ekelenburg</t>
  </si>
  <si>
    <t>Tyson Stephens</t>
  </si>
  <si>
    <t>Jude Barrera</t>
  </si>
  <si>
    <t>Carson Claes</t>
  </si>
  <si>
    <t>Nannie Guthrie</t>
  </si>
  <si>
    <t>Milford van der Broek</t>
  </si>
  <si>
    <t>Delpha van Zanten</t>
  </si>
  <si>
    <t>Noella Stewart</t>
  </si>
  <si>
    <t>Amparo Robles</t>
  </si>
  <si>
    <t>Jesus Novak</t>
  </si>
  <si>
    <t>Yuri Osborn</t>
  </si>
  <si>
    <t>Boyd Aerts</t>
  </si>
  <si>
    <t>Reggie Gregory</t>
  </si>
  <si>
    <t>Della van der Pruyl</t>
  </si>
  <si>
    <t>Latoria Walraven</t>
  </si>
  <si>
    <t>Zaida Graham</t>
  </si>
  <si>
    <t>Pauline Timmer</t>
  </si>
  <si>
    <t>Robbie Fuentes</t>
  </si>
  <si>
    <t>Martina Zwanenburg</t>
  </si>
  <si>
    <t>Marylyn Dickerson</t>
  </si>
  <si>
    <t>Tari Moreno</t>
  </si>
  <si>
    <t>Michelle Pudney</t>
  </si>
  <si>
    <t>Jan Fry</t>
  </si>
  <si>
    <t>Magnolia Sandoval</t>
  </si>
  <si>
    <t>Glayds Sawyer</t>
  </si>
  <si>
    <t>Lilla van Zeijl</t>
  </si>
  <si>
    <t>Boris Barrett</t>
  </si>
  <si>
    <t>Norberto Bastiaans</t>
  </si>
  <si>
    <t>Fredrick Meewisse</t>
  </si>
  <si>
    <t>Pasquale Key</t>
  </si>
  <si>
    <t>Rosita Westerveld</t>
  </si>
  <si>
    <t>Lazaro Eijben</t>
  </si>
  <si>
    <t>Darin Boet</t>
  </si>
  <si>
    <t>Jacinda Cline</t>
  </si>
  <si>
    <t>Brandon Rivers</t>
  </si>
  <si>
    <t>Edgar Robbins</t>
  </si>
  <si>
    <t>Kaylene Westerveld</t>
  </si>
  <si>
    <t>Oscar Tyler</t>
  </si>
  <si>
    <t>Tomiko Adams</t>
  </si>
  <si>
    <t>Darci Summers</t>
  </si>
  <si>
    <t>Joya Burks</t>
  </si>
  <si>
    <t>Audra Choi</t>
  </si>
  <si>
    <t>Ileana Sweet</t>
  </si>
  <si>
    <t>Lenna van Munnik</t>
  </si>
  <si>
    <t>Hans Aguilar</t>
  </si>
  <si>
    <t>Keturah Walters</t>
  </si>
  <si>
    <t>Parthenia Sloof</t>
  </si>
  <si>
    <t>Laurette Duffy</t>
  </si>
  <si>
    <t>Laura Chang</t>
  </si>
  <si>
    <t>Haywood Newman</t>
  </si>
  <si>
    <t>Yaeko Holt</t>
  </si>
  <si>
    <t>Lino Weiss</t>
  </si>
  <si>
    <t>Fredric Terry</t>
  </si>
  <si>
    <t>Doug Andersen</t>
  </si>
  <si>
    <t>Gavin Cordova</t>
  </si>
  <si>
    <t>Paris van Beest</t>
  </si>
  <si>
    <t>May van Westerveld</t>
  </si>
  <si>
    <t>Mickey Lane</t>
  </si>
  <si>
    <t>Teofila Bush</t>
  </si>
  <si>
    <t>Marcela Bletz</t>
  </si>
  <si>
    <t>Larry Splinter</t>
  </si>
  <si>
    <t>Colton Versteegh</t>
  </si>
  <si>
    <t>Enoch Pudney</t>
  </si>
  <si>
    <t>Parthenia Stoeckmann</t>
  </si>
  <si>
    <t>Natosha Luna</t>
  </si>
  <si>
    <t>Eleonore Mccoy</t>
  </si>
  <si>
    <t>Halina Baxter</t>
  </si>
  <si>
    <t>Eryn Symons</t>
  </si>
  <si>
    <t>Chantelle de Man</t>
  </si>
  <si>
    <t>Juan Randolph</t>
  </si>
  <si>
    <t>Julienne Browning</t>
  </si>
  <si>
    <t>Derrick Reijmerrs</t>
  </si>
  <si>
    <t>Shayla Veldkamp</t>
  </si>
  <si>
    <t>Maddie van Staveren</t>
  </si>
  <si>
    <t>Cleta Dudley</t>
  </si>
  <si>
    <t>Carmela Noyen</t>
  </si>
  <si>
    <t>Lahoma Hickman</t>
  </si>
  <si>
    <t>Arletha van Haren</t>
  </si>
  <si>
    <t>Juliann Le</t>
  </si>
  <si>
    <t>Grant Slot</t>
  </si>
  <si>
    <t>Bernice Moon</t>
  </si>
  <si>
    <t>Twanna Becker</t>
  </si>
  <si>
    <t>Reggie Henderson</t>
  </si>
  <si>
    <t>Lawerence Bean</t>
  </si>
  <si>
    <t>Krysta Feikes</t>
  </si>
  <si>
    <t>Jolanda Ross</t>
  </si>
  <si>
    <t>Rosenda French</t>
  </si>
  <si>
    <t>Linwood Burt</t>
  </si>
  <si>
    <t>Moises Hemen</t>
  </si>
  <si>
    <t>Conrad Graves</t>
  </si>
  <si>
    <t>Candis Tegelaar</t>
  </si>
  <si>
    <t>Margie Barajas</t>
  </si>
  <si>
    <t>Francie Stein</t>
  </si>
  <si>
    <t>Tennie Burke</t>
  </si>
  <si>
    <t>Fabian Barron</t>
  </si>
  <si>
    <t>Jose Cabrera</t>
  </si>
  <si>
    <t>Derek Britt</t>
  </si>
  <si>
    <t>Mark Lambert</t>
  </si>
  <si>
    <t>Josef Moran</t>
  </si>
  <si>
    <t>Bettina Laponder</t>
  </si>
  <si>
    <t>Elida Cooper</t>
  </si>
  <si>
    <t>Kira Mol</t>
  </si>
  <si>
    <t>Clementine Kootstra</t>
  </si>
  <si>
    <t>Curt Villegas</t>
  </si>
  <si>
    <t>Edie Reynolds</t>
  </si>
  <si>
    <t>Kellie Blankenship</t>
  </si>
  <si>
    <t>Ilona Buck</t>
  </si>
  <si>
    <t>Heidi van Capelle</t>
  </si>
  <si>
    <t>Rosalva Cardenas</t>
  </si>
  <si>
    <t>Johnie Melendez</t>
  </si>
  <si>
    <t>Nicki Vermaak</t>
  </si>
  <si>
    <t>Erick Komen</t>
  </si>
  <si>
    <t>Lady Klarenbos</t>
  </si>
  <si>
    <t>Annamaria Mejia</t>
  </si>
  <si>
    <t>Magan Ariens</t>
  </si>
  <si>
    <t>Gayle van Lunsen</t>
  </si>
  <si>
    <t>Terresa Goos</t>
  </si>
  <si>
    <t>Larraine Turner</t>
  </si>
  <si>
    <t>Jin Warner</t>
  </si>
  <si>
    <t>Kandy Patterson</t>
  </si>
  <si>
    <t>Angelica Mccarthy</t>
  </si>
  <si>
    <t>Markus Pruitt</t>
  </si>
  <si>
    <t>Emile Barker</t>
  </si>
  <si>
    <t>Irvin Mcdaniel</t>
  </si>
  <si>
    <t>Madaline Shean</t>
  </si>
  <si>
    <t>Rita de Jongh</t>
  </si>
  <si>
    <t>Benton Osborn</t>
  </si>
  <si>
    <t>Daren Bloem</t>
  </si>
  <si>
    <t>Ryan Wolff</t>
  </si>
  <si>
    <t>Cruz de Boef</t>
  </si>
  <si>
    <t>Carmelo Webb</t>
  </si>
  <si>
    <t>Sebastian Richardson</t>
  </si>
  <si>
    <t>Kaitlin Mcgowan</t>
  </si>
  <si>
    <t>Ray Mcintosh</t>
  </si>
  <si>
    <t>Richard Nuys</t>
  </si>
  <si>
    <t>Tinisha Patel</t>
  </si>
  <si>
    <t>Ami Mitchell</t>
  </si>
  <si>
    <t>Sadie van der Griend</t>
  </si>
  <si>
    <t>Retta Oneal</t>
  </si>
  <si>
    <t>Bruce Vermaak</t>
  </si>
  <si>
    <t>Genoveva Bauw</t>
  </si>
  <si>
    <t>Erick Bonilla</t>
  </si>
  <si>
    <t>Lara Higgins</t>
  </si>
  <si>
    <t>Rosalyn Nooteboom</t>
  </si>
  <si>
    <t>Hans van der May</t>
  </si>
  <si>
    <t>Lauren Singh</t>
  </si>
  <si>
    <t>Chad Bryant</t>
  </si>
  <si>
    <t>Tracie Hamilton</t>
  </si>
  <si>
    <t>Gabriel Hayden</t>
  </si>
  <si>
    <t>Miles Bradshaw</t>
  </si>
  <si>
    <t>Stefani van Luijn</t>
  </si>
  <si>
    <t>Nick Garrett</t>
  </si>
  <si>
    <t>Herschel Petty</t>
  </si>
  <si>
    <t>Dudley Taylor</t>
  </si>
  <si>
    <t>Stuart Plasberg</t>
  </si>
  <si>
    <t>Darius van Hoften</t>
  </si>
  <si>
    <t>Kristan van Setten</t>
  </si>
  <si>
    <t>Min Schmitt</t>
  </si>
  <si>
    <t>Hortense Everett</t>
  </si>
  <si>
    <t>Elina Lloyd</t>
  </si>
  <si>
    <t>Harvey Reehorst</t>
  </si>
  <si>
    <t>Andres Mckay</t>
  </si>
  <si>
    <t>Rona Melendez</t>
  </si>
  <si>
    <t>Anibal England</t>
  </si>
  <si>
    <t>Malik Brown</t>
  </si>
  <si>
    <t>Danna Valentine</t>
  </si>
  <si>
    <t>Carleen Castro</t>
  </si>
  <si>
    <t>Heidi Hunt</t>
  </si>
  <si>
    <t>Roseann Baker</t>
  </si>
  <si>
    <t>Aleen Noel</t>
  </si>
  <si>
    <t>Becky Fulton</t>
  </si>
  <si>
    <t>Trinidad Grandia</t>
  </si>
  <si>
    <t>Albert Lit</t>
  </si>
  <si>
    <t>Kandace Chambers</t>
  </si>
  <si>
    <t>Lynwood Werner</t>
  </si>
  <si>
    <t>Gary Langer</t>
  </si>
  <si>
    <t>Johnette Lancaster</t>
  </si>
  <si>
    <t>King Stevenson</t>
  </si>
  <si>
    <t>Monserrate Paton</t>
  </si>
  <si>
    <t>Mikaela Finch</t>
  </si>
  <si>
    <t>Dominick Watts</t>
  </si>
  <si>
    <t>Felica van Mourik</t>
  </si>
  <si>
    <t>Merri Gibbs</t>
  </si>
  <si>
    <t>Graig van Keeken</t>
  </si>
  <si>
    <t>Murray Baird</t>
  </si>
  <si>
    <t>Norbert Parent</t>
  </si>
  <si>
    <t>Annita Krause</t>
  </si>
  <si>
    <t>Arica Duarte</t>
  </si>
  <si>
    <t>Milan Bruce</t>
  </si>
  <si>
    <t>Allan Bridges</t>
  </si>
  <si>
    <t>Rebecka van Dillewijn</t>
  </si>
  <si>
    <t>Earnest de Leeuw</t>
  </si>
  <si>
    <t>Ria Rodriquez</t>
  </si>
  <si>
    <t>Elsa Alford</t>
  </si>
  <si>
    <t>Oretha van Dalum</t>
  </si>
  <si>
    <t>Darnell Hemen</t>
  </si>
  <si>
    <t>Lean Thornton</t>
  </si>
  <si>
    <t>Morgan Galloway</t>
  </si>
  <si>
    <t>Tamica Jaspers</t>
  </si>
  <si>
    <t>Michele Kat</t>
  </si>
  <si>
    <t>Loris Buckner</t>
  </si>
  <si>
    <t>Ben Hey</t>
  </si>
  <si>
    <t>Jesus Booker</t>
  </si>
  <si>
    <t>William Felt</t>
  </si>
  <si>
    <t>Kennith van Leeuwen</t>
  </si>
  <si>
    <t>Hershel Davila</t>
  </si>
  <si>
    <t>Trinidad Dennis</t>
  </si>
  <si>
    <t>Blanch Bush</t>
  </si>
  <si>
    <t>Lia Sutton</t>
  </si>
  <si>
    <t>Jeniffer Pearson</t>
  </si>
  <si>
    <t>Brianne Kline</t>
  </si>
  <si>
    <t>Tanner Shields</t>
  </si>
  <si>
    <t>Wendy Heuvel</t>
  </si>
  <si>
    <t>Karine Goodman</t>
  </si>
  <si>
    <t>Dani Arnold</t>
  </si>
  <si>
    <t>Kathlene Little</t>
  </si>
  <si>
    <t>Yesenia de Raedt</t>
  </si>
  <si>
    <t>Pearlie Booth</t>
  </si>
  <si>
    <t>Justin Hoedenmaker</t>
  </si>
  <si>
    <t>Theo Weber</t>
  </si>
  <si>
    <t>Oliver Trevino</t>
  </si>
  <si>
    <t>Travis Howe</t>
  </si>
  <si>
    <t>Rolland Vis</t>
  </si>
  <si>
    <t>Adelaida Splinter</t>
  </si>
  <si>
    <t>Audria Hebert</t>
  </si>
  <si>
    <t>Carla Drinhuijzen</t>
  </si>
  <si>
    <t>Renita Osborne</t>
  </si>
  <si>
    <t>Cherish Willet</t>
  </si>
  <si>
    <t>Kathern Mcintyre</t>
  </si>
  <si>
    <t>Delila Rosario</t>
  </si>
  <si>
    <t>Mariah Acosta</t>
  </si>
  <si>
    <t>Hugh Delgado</t>
  </si>
  <si>
    <t>Hosea Williams</t>
  </si>
  <si>
    <t>Caleb Hutchinson</t>
  </si>
  <si>
    <t>Janee van Keeken</t>
  </si>
  <si>
    <t>Wilford Soet</t>
  </si>
  <si>
    <t>Isreal Finley</t>
  </si>
  <si>
    <t>Josette Ballard</t>
  </si>
  <si>
    <t>Jewell Hunter</t>
  </si>
  <si>
    <t>Marilynn van Erp</t>
  </si>
  <si>
    <t>Greg Suarez</t>
  </si>
  <si>
    <t>Richard May</t>
  </si>
  <si>
    <t>Chas Lester</t>
  </si>
  <si>
    <t>Carline Jans</t>
  </si>
  <si>
    <t>Felicidad French</t>
  </si>
  <si>
    <t>Ned Goodman</t>
  </si>
  <si>
    <t>Thaddeus Sharpe</t>
  </si>
  <si>
    <t>Lavette de Cruyff</t>
  </si>
  <si>
    <t>Antonina Kelley</t>
  </si>
  <si>
    <t>Bettie van der Velden</t>
  </si>
  <si>
    <t>Charlsie Ali</t>
  </si>
  <si>
    <t>Lyndsey Floyd</t>
  </si>
  <si>
    <t>Chana Levy</t>
  </si>
  <si>
    <t>Prince van Kesteren</t>
  </si>
  <si>
    <t>Merle Bell</t>
  </si>
  <si>
    <t>Santiago Sonneveldt</t>
  </si>
  <si>
    <t>Lucia van Nes</t>
  </si>
  <si>
    <t>Emmett Norton</t>
  </si>
  <si>
    <t>Giovanna Louris</t>
  </si>
  <si>
    <t>Hank Orincx</t>
  </si>
  <si>
    <t>Parker Harper</t>
  </si>
  <si>
    <t>Andrea Rubio</t>
  </si>
  <si>
    <t>Yuette van der Wijksen</t>
  </si>
  <si>
    <t>Angelic Hoffman</t>
  </si>
  <si>
    <t>Jo van Beek</t>
  </si>
  <si>
    <t>Santiago Orr</t>
  </si>
  <si>
    <t>Shad Wassall</t>
  </si>
  <si>
    <t>Courtney Sonneveldt</t>
  </si>
  <si>
    <t>Esta Keller</t>
  </si>
  <si>
    <t>Diana Poelgeest</t>
  </si>
  <si>
    <t>Glen Mchoul</t>
  </si>
  <si>
    <t>Lyndsey Blevins</t>
  </si>
  <si>
    <t>Vernon Chapman</t>
  </si>
  <si>
    <t>Val Gomez</t>
  </si>
  <si>
    <t>Lesli Shah</t>
  </si>
  <si>
    <t>Zachariah Lyons</t>
  </si>
  <si>
    <t>Ben Jurriaens</t>
  </si>
  <si>
    <t>Adele Castillo</t>
  </si>
  <si>
    <t>Chas Hunt</t>
  </si>
  <si>
    <t>Lucien Bauer</t>
  </si>
  <si>
    <t>Logan Randolph</t>
  </si>
  <si>
    <t>Mirta Pratt</t>
  </si>
  <si>
    <t>Norine Shelton</t>
  </si>
  <si>
    <t>Joey Udo</t>
  </si>
  <si>
    <t>Rafaela de Rek</t>
  </si>
  <si>
    <t>Enriqueta Woodard</t>
  </si>
  <si>
    <t>Abraham Osborn</t>
  </si>
  <si>
    <t>Tommie Donaldson</t>
  </si>
  <si>
    <t>Ferdinand Alford</t>
  </si>
  <si>
    <t>Wendolyn Piloo</t>
  </si>
  <si>
    <t>Raymond Roger</t>
  </si>
  <si>
    <t>Roselia Sterke</t>
  </si>
  <si>
    <t>Mirian Stuart</t>
  </si>
  <si>
    <t>Dominica Snijder</t>
  </si>
  <si>
    <t>Rigoberto Rios</t>
  </si>
  <si>
    <t>Maggie van Neure</t>
  </si>
  <si>
    <t>Clay Compton</t>
  </si>
  <si>
    <t>Jacquie de Vos</t>
  </si>
  <si>
    <t>Jacqulyn Horn</t>
  </si>
  <si>
    <t>Lupita Loeff</t>
  </si>
  <si>
    <t>Kraig Schroeder</t>
  </si>
  <si>
    <t>Edmundo Zamora</t>
  </si>
  <si>
    <t>Bonnie Pruitt</t>
  </si>
  <si>
    <t>Rodolfo Fowler</t>
  </si>
  <si>
    <t>Harley Wolfe</t>
  </si>
  <si>
    <t>Arnulfo Muusse</t>
  </si>
  <si>
    <t>Gene Johnston</t>
  </si>
  <si>
    <t>Clarissa Navarro</t>
  </si>
  <si>
    <t>Terrance Wilder</t>
  </si>
  <si>
    <t>Frances Castro</t>
  </si>
  <si>
    <t>Forrest Bird</t>
  </si>
  <si>
    <t>Ulrike Lawson</t>
  </si>
  <si>
    <t>Darrell Munoz</t>
  </si>
  <si>
    <t>Allen Coffey</t>
  </si>
  <si>
    <t>Yolande Green</t>
  </si>
  <si>
    <t>Lindy Wagner</t>
  </si>
  <si>
    <t>Courtney Jarvis</t>
  </si>
  <si>
    <t>Lucienne Townsend</t>
  </si>
  <si>
    <t>Garret Meskes</t>
  </si>
  <si>
    <t>Eldon Bartlett</t>
  </si>
  <si>
    <t>Ralph Castaneda</t>
  </si>
  <si>
    <t>Eldora de Heus</t>
  </si>
  <si>
    <t>Lady Dillard</t>
  </si>
  <si>
    <t>Wilma Elliott</t>
  </si>
  <si>
    <t>Jae Kars</t>
  </si>
  <si>
    <t>Samual van Westhrenen</t>
  </si>
  <si>
    <t>Dirk Mccullough</t>
  </si>
  <si>
    <t>Lorina Frazier</t>
  </si>
  <si>
    <t>Elton Davis</t>
  </si>
  <si>
    <t>Ignacia Schultz</t>
  </si>
  <si>
    <t>Ned de Keizer</t>
  </si>
  <si>
    <t>Jonathon Hyde</t>
  </si>
  <si>
    <t>Anamaria Dunlap</t>
  </si>
  <si>
    <t>Ezekiel Rouffaer</t>
  </si>
  <si>
    <t>Herschel Carey</t>
  </si>
  <si>
    <t>Mickey Christensen</t>
  </si>
  <si>
    <t>Cristopher Walker</t>
  </si>
  <si>
    <t>Linwood Beach</t>
  </si>
  <si>
    <t>Alfonzo Wolfe</t>
  </si>
  <si>
    <t>Nicky Kirby</t>
  </si>
  <si>
    <t>Jonah Johnson</t>
  </si>
  <si>
    <t>Jimmie Butler</t>
  </si>
  <si>
    <t>Candis van Ingen</t>
  </si>
  <si>
    <t>Hillary Liu</t>
  </si>
  <si>
    <t>Dewayne van Staden</t>
  </si>
  <si>
    <t>Joe Downs</t>
  </si>
  <si>
    <t>Derek Bradshaw</t>
  </si>
  <si>
    <t>Juan Odonnell</t>
  </si>
  <si>
    <t>Stella Howard</t>
  </si>
  <si>
    <t>Marketta Hijbertsz</t>
  </si>
  <si>
    <t>Walter Washington</t>
  </si>
  <si>
    <t>Hilario Hijberts</t>
  </si>
  <si>
    <t>Graham Louw</t>
  </si>
  <si>
    <t>Jacque Huynh</t>
  </si>
  <si>
    <t>Rich Bass</t>
  </si>
  <si>
    <t>Jen Sosa</t>
  </si>
  <si>
    <t>Riley Gregory</t>
  </si>
  <si>
    <t>Elwood Thompson</t>
  </si>
  <si>
    <t>Abram Jansz</t>
  </si>
  <si>
    <t>Lilli Hughes</t>
  </si>
  <si>
    <t>Jina Manning</t>
  </si>
  <si>
    <t>Zandra Oranje</t>
  </si>
  <si>
    <t>Josiah van Gemeren</t>
  </si>
  <si>
    <t>Stan Hubbard</t>
  </si>
  <si>
    <t>Yoshiko Solis</t>
  </si>
  <si>
    <t>Rich Walker</t>
  </si>
  <si>
    <t>Ira Bavelaar</t>
  </si>
  <si>
    <t>Claude van Soestdijck</t>
  </si>
  <si>
    <t>Merle van der Linden</t>
  </si>
  <si>
    <t>Glenda Perry</t>
  </si>
  <si>
    <t>Ariane Choi</t>
  </si>
  <si>
    <t>Lee van der Swaan</t>
  </si>
  <si>
    <t>Altagracia Le</t>
  </si>
  <si>
    <t>Luana Pennington</t>
  </si>
  <si>
    <t>Norman van der Voort</t>
  </si>
  <si>
    <t>Victor Bass</t>
  </si>
  <si>
    <t>Shelton Marks</t>
  </si>
  <si>
    <t>Bernarda Rice</t>
  </si>
  <si>
    <t>Tamisha Black</t>
  </si>
  <si>
    <t>Alejandro Groenewout</t>
  </si>
  <si>
    <t>Rudy Boeff</t>
  </si>
  <si>
    <t>Alvaro de Jager</t>
  </si>
  <si>
    <t>Shiloh Perkins</t>
  </si>
  <si>
    <t>Felipe Mckay</t>
  </si>
  <si>
    <t>Ray Hooper</t>
  </si>
  <si>
    <t>Ramiro van den Treek</t>
  </si>
  <si>
    <t>Nicholas Cook</t>
  </si>
  <si>
    <t>Filiberto Treur</t>
  </si>
  <si>
    <t>Jerald Bovenkamp</t>
  </si>
  <si>
    <t>Timmy Adams</t>
  </si>
  <si>
    <t>Tomas Baruchi</t>
  </si>
  <si>
    <t>Thanh West</t>
  </si>
  <si>
    <t>Shonda Shaw</t>
  </si>
  <si>
    <t>Margaretta Joyce</t>
  </si>
  <si>
    <t>Ali Meerendonk</t>
  </si>
  <si>
    <t>Aldo Gibson</t>
  </si>
  <si>
    <t>Latonya Novak</t>
  </si>
  <si>
    <t>Shirlee Bloem</t>
  </si>
  <si>
    <t>Jaime Barker</t>
  </si>
  <si>
    <t>Cornell Mullins</t>
  </si>
  <si>
    <t>Martin Mckenzie</t>
  </si>
  <si>
    <t>Elaine Mees</t>
  </si>
  <si>
    <t>Courtney Sherman</t>
  </si>
  <si>
    <t>Lon Carter</t>
  </si>
  <si>
    <t>Noble Lopez</t>
  </si>
  <si>
    <t>Quinton Sargent</t>
  </si>
  <si>
    <t>Ernie Patrick</t>
  </si>
  <si>
    <t>Twila Ruiz</t>
  </si>
  <si>
    <t>Deandrea Andrade</t>
  </si>
  <si>
    <t>Dung Randolph</t>
  </si>
  <si>
    <t>Flossie Tukker</t>
  </si>
  <si>
    <t>Trisha Rice</t>
  </si>
  <si>
    <t>Eugene Lucas</t>
  </si>
  <si>
    <t>Brent Evans</t>
  </si>
  <si>
    <t>Rhett Brown</t>
  </si>
  <si>
    <t>Melda Sykes</t>
  </si>
  <si>
    <t>Lionel Chapman</t>
  </si>
  <si>
    <t>Kanesha Chambers</t>
  </si>
  <si>
    <t>Bennie Deleon</t>
  </si>
  <si>
    <t>Shantae Fields</t>
  </si>
  <si>
    <t>Louis van Luijn</t>
  </si>
  <si>
    <t>Irish Duyn</t>
  </si>
  <si>
    <t>Barabara Simpson</t>
  </si>
  <si>
    <t>Benton Conijn</t>
  </si>
  <si>
    <t>Sheba Rowland</t>
  </si>
  <si>
    <t>Paulette Salazar</t>
  </si>
  <si>
    <t>Vicente Creelman</t>
  </si>
  <si>
    <t>Sherilyn Collins</t>
  </si>
  <si>
    <t>Brandie Guerts</t>
  </si>
  <si>
    <t>Alfonso Duke</t>
  </si>
  <si>
    <t>Judson Haak</t>
  </si>
  <si>
    <t>Beverley Gamble</t>
  </si>
  <si>
    <t>Wade Coleman</t>
  </si>
  <si>
    <t>Paulita Lloyd</t>
  </si>
  <si>
    <t>Clarine Roodnat</t>
  </si>
  <si>
    <t>King Harding</t>
  </si>
  <si>
    <t>Emerson Whitfield</t>
  </si>
  <si>
    <t>Cedric James</t>
  </si>
  <si>
    <t>Santos Hayes</t>
  </si>
  <si>
    <t>Ashlie Daugherty</t>
  </si>
  <si>
    <t>Johnnie Huynh</t>
  </si>
  <si>
    <t>Heriberto Livingston</t>
  </si>
  <si>
    <t>Phyllis van Steenderen</t>
  </si>
  <si>
    <t>Elanor Cornelisz</t>
  </si>
  <si>
    <t>Eryn Middleton</t>
  </si>
  <si>
    <t>Horacio van Selm</t>
  </si>
  <si>
    <t>Tilda Hahn</t>
  </si>
  <si>
    <t>Nathaniel Limmink</t>
  </si>
  <si>
    <t>Shavonda Levy</t>
  </si>
  <si>
    <t>Amber van Kleef</t>
  </si>
  <si>
    <t>Gayla Werner</t>
  </si>
  <si>
    <t>Markita Spencer</t>
  </si>
  <si>
    <t>Lamar van Nijenhuis</t>
  </si>
  <si>
    <t>Hershel Harris</t>
  </si>
  <si>
    <t>Eldora Case</t>
  </si>
  <si>
    <t>Chester Estrada</t>
  </si>
  <si>
    <t>Tara van Capelle</t>
  </si>
  <si>
    <t>Lucien Teerink</t>
  </si>
  <si>
    <t>Roderick Knight</t>
  </si>
  <si>
    <t>Philip Stam</t>
  </si>
  <si>
    <t>Mattie Wammes</t>
  </si>
  <si>
    <t>Tammy Jacobson</t>
  </si>
  <si>
    <t>Isiah Brady</t>
  </si>
  <si>
    <t>Tamiko Barajas</t>
  </si>
  <si>
    <t>Carter Bell</t>
  </si>
  <si>
    <t>Latoyia van der Woude</t>
  </si>
  <si>
    <t>Kenton Hinton</t>
  </si>
  <si>
    <t>Jayson Denhartog</t>
  </si>
  <si>
    <t>Rosanna Mcmillan</t>
  </si>
  <si>
    <t>Teodora van Buren</t>
  </si>
  <si>
    <t>Rudolf Oconnor</t>
  </si>
  <si>
    <t>Milda van der Sluijs</t>
  </si>
  <si>
    <t>Art Frank</t>
  </si>
  <si>
    <t>Clarice Cervantes</t>
  </si>
  <si>
    <t>Christinia van Beggendorp</t>
  </si>
  <si>
    <t>Akilah Kerkum</t>
  </si>
  <si>
    <t>Stacy Koppert</t>
  </si>
  <si>
    <t>Thaddeus Acevedo</t>
  </si>
  <si>
    <t>Victor Lara</t>
  </si>
  <si>
    <t>Alton van der Voort</t>
  </si>
  <si>
    <t>Garfield Wells</t>
  </si>
  <si>
    <t>Dorathy Cunningham</t>
  </si>
  <si>
    <t>Chang Hardy</t>
  </si>
  <si>
    <t>Chi Wiertz</t>
  </si>
  <si>
    <t>Chi Koks</t>
  </si>
  <si>
    <t>Barton Weber</t>
  </si>
  <si>
    <t>Otis Mccarthy</t>
  </si>
  <si>
    <t>Sebrina Druppers</t>
  </si>
  <si>
    <t>Nelda Aerts</t>
  </si>
  <si>
    <t>Patrick Esparza</t>
  </si>
  <si>
    <t>Tuan Craft</t>
  </si>
  <si>
    <t>Armida Sweeney</t>
  </si>
  <si>
    <t>Demetra de Man</t>
  </si>
  <si>
    <t>Tomika de Looss</t>
  </si>
  <si>
    <t>Wilmer Everaars</t>
  </si>
  <si>
    <t>Thersa Valencia</t>
  </si>
  <si>
    <t>Thanh Veenhof</t>
  </si>
  <si>
    <t>Liza Mcneil</t>
  </si>
  <si>
    <t>Samual Tillman</t>
  </si>
  <si>
    <t>Buford Heuvel</t>
  </si>
  <si>
    <t>Warren Vargas</t>
  </si>
  <si>
    <t>Quintin Adenrock</t>
  </si>
  <si>
    <t>Kyra Cuevas</t>
  </si>
  <si>
    <t>Lakesha Koetsier</t>
  </si>
  <si>
    <t>Lynsey van der Wijksen</t>
  </si>
  <si>
    <t>Marlys Peterson</t>
  </si>
  <si>
    <t>Logan Clark</t>
  </si>
  <si>
    <t>Jerrold Ferrell</t>
  </si>
  <si>
    <t>Rusty Costa</t>
  </si>
  <si>
    <t>Maxima Rose</t>
  </si>
  <si>
    <t>Malcom van der Zanden</t>
  </si>
  <si>
    <t>Brad Barnett</t>
  </si>
  <si>
    <t>Carolee Stam</t>
  </si>
  <si>
    <t>Dallas Randolph</t>
  </si>
  <si>
    <t>Nilda van Deijl</t>
  </si>
  <si>
    <t>Cary Jenkins</t>
  </si>
  <si>
    <t>Gilberto Keiman</t>
  </si>
  <si>
    <t>Moises van der Pruyl</t>
  </si>
  <si>
    <t>Shenna Morrison</t>
  </si>
  <si>
    <t>Madison Hahn</t>
  </si>
  <si>
    <t>Clayton de Keizer</t>
  </si>
  <si>
    <t>Ashlee Jacobson</t>
  </si>
  <si>
    <t>Darcy Choi</t>
  </si>
  <si>
    <t>Olen Otto</t>
  </si>
  <si>
    <t>Mimi Callahan</t>
  </si>
  <si>
    <t>Lanora Dalton</t>
  </si>
  <si>
    <t>Randall Bennett</t>
  </si>
  <si>
    <t>Claudette Blackburn</t>
  </si>
  <si>
    <t>Kendal Klaasz</t>
  </si>
  <si>
    <t>Will Walls</t>
  </si>
  <si>
    <t>Lashell Dyer</t>
  </si>
  <si>
    <t>Brent van Riemsdaijk</t>
  </si>
  <si>
    <t>Gidget Blok</t>
  </si>
  <si>
    <t>Phyliss Durham</t>
  </si>
  <si>
    <t>Williams Carney</t>
  </si>
  <si>
    <t>Wilber van Osch</t>
  </si>
  <si>
    <t>Ira Marsdag</t>
  </si>
  <si>
    <t>Orval Oneal</t>
  </si>
  <si>
    <t>Grayce Strong</t>
  </si>
  <si>
    <t>Walker Kilwinnet</t>
  </si>
  <si>
    <t>Tamar Mclean</t>
  </si>
  <si>
    <t>Charlsie van Iddekinge</t>
  </si>
  <si>
    <t>Jospeh Huber</t>
  </si>
  <si>
    <t>Calandra Cardenas</t>
  </si>
  <si>
    <t>Eleonor Holmes</t>
  </si>
  <si>
    <t>Linwood Haars</t>
  </si>
  <si>
    <t>Frankie Mendelaar</t>
  </si>
  <si>
    <t>Brent van Ree</t>
  </si>
  <si>
    <t>Lane Johns</t>
  </si>
  <si>
    <t>Ernestina van Neure</t>
  </si>
  <si>
    <t>Britt Maddox</t>
  </si>
  <si>
    <t>Burt Bolton</t>
  </si>
  <si>
    <t>Millie Brandt</t>
  </si>
  <si>
    <t>Vikki Levine</t>
  </si>
  <si>
    <t>Avery Williams</t>
  </si>
  <si>
    <t>Leta Maertens</t>
  </si>
  <si>
    <t>Ferdinand van Isendoorn</t>
  </si>
  <si>
    <t>Jeane Hayden</t>
  </si>
  <si>
    <t>Alejandro Wissink</t>
  </si>
  <si>
    <t>Latonia Kelfkens</t>
  </si>
  <si>
    <t>Jordan Porter</t>
  </si>
  <si>
    <t>Jesusa Pfeil</t>
  </si>
  <si>
    <t>Dick Rangel</t>
  </si>
  <si>
    <t>Margo Charles</t>
  </si>
  <si>
    <t>Barabara Baker</t>
  </si>
  <si>
    <t>Lyndon Westerhout</t>
  </si>
  <si>
    <t>Merlin Acosta</t>
  </si>
  <si>
    <t>Noe Hunter</t>
  </si>
  <si>
    <t>Jame Lenstra</t>
  </si>
  <si>
    <t>Jayson Geers</t>
  </si>
  <si>
    <t>Melva Glover</t>
  </si>
  <si>
    <t>Wynona Spencer</t>
  </si>
  <si>
    <t>Gerry Ariens</t>
  </si>
  <si>
    <t>Olga Hendriks</t>
  </si>
  <si>
    <t>Craig Schermerts</t>
  </si>
  <si>
    <t>Bert Splinter</t>
  </si>
  <si>
    <t>Dustin Trevino</t>
  </si>
  <si>
    <t>Dinorah Barnes</t>
  </si>
  <si>
    <t>Russell Weir</t>
  </si>
  <si>
    <t>Greg van Hilten</t>
  </si>
  <si>
    <t>Lonnie Rogers</t>
  </si>
  <si>
    <t>Irmgard Davies</t>
  </si>
  <si>
    <t>Chance van Essevelt</t>
  </si>
  <si>
    <t>Les van Arkel</t>
  </si>
  <si>
    <t>Kareem van Boggelen</t>
  </si>
  <si>
    <t>Apolonia Dekking</t>
  </si>
  <si>
    <t>Dalila Morse</t>
  </si>
  <si>
    <t>Charlie Peterse</t>
  </si>
  <si>
    <t>Jerry Bleeker</t>
  </si>
  <si>
    <t>Geri Soto</t>
  </si>
  <si>
    <t>Mohammed Payne</t>
  </si>
  <si>
    <t>Eduardo Booker</t>
  </si>
  <si>
    <t>Scottie Mooij</t>
  </si>
  <si>
    <t>Stewart Fray</t>
  </si>
  <si>
    <t>Warner Terry</t>
  </si>
  <si>
    <t>Randolph Tukker</t>
  </si>
  <si>
    <t>Mario Munoz</t>
  </si>
  <si>
    <t>Sarah Cooke</t>
  </si>
  <si>
    <t>Darius Quackenbosch</t>
  </si>
  <si>
    <t>Kera Holden</t>
  </si>
  <si>
    <t>Renata Klaasz</t>
  </si>
  <si>
    <t>Loriann Garza</t>
  </si>
  <si>
    <t>Fausto Wells</t>
  </si>
  <si>
    <t>Lon van Batenburg</t>
  </si>
  <si>
    <t>Cordie Henckes</t>
  </si>
  <si>
    <t>Geraldo Roeder</t>
  </si>
  <si>
    <t>Debora Dekker</t>
  </si>
  <si>
    <t>Dionne Kalt</t>
  </si>
  <si>
    <t>Margert van der May</t>
  </si>
  <si>
    <t>Bettina Lloyd</t>
  </si>
  <si>
    <t>Yanira Kidd</t>
  </si>
  <si>
    <t>Lamar Madden</t>
  </si>
  <si>
    <t>Drew Verkerk</t>
  </si>
  <si>
    <t>Kendall Howard</t>
  </si>
  <si>
    <t>+1 (728) 272-7491</t>
  </si>
  <si>
    <t>+1 (267) 625-9210</t>
  </si>
  <si>
    <t>+1 (837) 318-3929</t>
  </si>
  <si>
    <t>+1 (885) 388-7212</t>
  </si>
  <si>
    <t>+1 (350) 730-6802</t>
  </si>
  <si>
    <t>+1 (530) 818-9072</t>
  </si>
  <si>
    <t>+1 (810) 230-6924</t>
  </si>
  <si>
    <t>+1 (866) 169-7776</t>
  </si>
  <si>
    <t>+1 (929) 151-1240</t>
  </si>
  <si>
    <t>+1 (770) 152-0879</t>
  </si>
  <si>
    <t>+1 (671) 452-9873</t>
  </si>
  <si>
    <t>+1 (804) 107-4292</t>
  </si>
  <si>
    <t>+1 (209) 935-0674</t>
  </si>
  <si>
    <t>+1 (616) 169-8512</t>
  </si>
  <si>
    <t>+1 (472) 985-3826</t>
  </si>
  <si>
    <t>+1 (875) 659-9072</t>
  </si>
  <si>
    <t>+1 (775) 451-5413</t>
  </si>
  <si>
    <t>+1 (470) 616-9603</t>
  </si>
  <si>
    <t>+1 (780) 659-4560</t>
  </si>
  <si>
    <t>+1 (758) 340-1683</t>
  </si>
  <si>
    <t>+1 (528) 580-1960</t>
  </si>
  <si>
    <t>+1 (603) 877-2995</t>
  </si>
  <si>
    <t>+1 (518) 750-1477</t>
  </si>
  <si>
    <t>+1 (975) 533-1423</t>
  </si>
  <si>
    <t>+1 (468) 330-9105</t>
  </si>
  <si>
    <t>+1 (318) 458-9232</t>
  </si>
  <si>
    <t>+1 (856) 518-7742</t>
  </si>
  <si>
    <t>+1 (752) 801-1307</t>
  </si>
  <si>
    <t>+1 (770) 131-5400</t>
  </si>
  <si>
    <t>+1 (335) 318-0961</t>
  </si>
  <si>
    <t>+1 (476) 180-7236</t>
  </si>
  <si>
    <t>+1 (553) 459-7005</t>
  </si>
  <si>
    <t>+1 (465) 233-4657</t>
  </si>
  <si>
    <t>+1 (805) 135-5235</t>
  </si>
  <si>
    <t>+1 (339) 526-9108</t>
  </si>
  <si>
    <t>+1 (754) 754-4625</t>
  </si>
  <si>
    <t>+1 (608) 092-2104</t>
  </si>
  <si>
    <t>+1 (322) 988-4238</t>
  </si>
  <si>
    <t>+1 (307) 675-7035</t>
  </si>
  <si>
    <t>+1 (377) 314-9666</t>
  </si>
  <si>
    <t>+1 (684) 065-8348</t>
  </si>
  <si>
    <t>+1 (910) 248-0187</t>
  </si>
  <si>
    <t>+1 (856) 998-8811</t>
  </si>
  <si>
    <t>+1 (542) 001-7741</t>
  </si>
  <si>
    <t>+1 (227) 753-1219</t>
  </si>
  <si>
    <t>+1 (565) 507-4534</t>
  </si>
  <si>
    <t>+1 (825) 981-3626</t>
  </si>
  <si>
    <t>+1 (454) 001-4557</t>
  </si>
  <si>
    <t>+1 (401) 495-2027</t>
  </si>
  <si>
    <t>+1 (310) 634-0939</t>
  </si>
  <si>
    <t>+1 (973) 396-0593</t>
  </si>
  <si>
    <t>+1 (675) 395-8644</t>
  </si>
  <si>
    <t>+1 (781) 710-0385</t>
  </si>
  <si>
    <t>+1 (274) 239-8012</t>
  </si>
  <si>
    <t>+1 (427) 675-0560</t>
  </si>
  <si>
    <t>+1 (885) 538-3722</t>
  </si>
  <si>
    <t>+1 (706) 706-8021</t>
  </si>
  <si>
    <t>+1 (273) 591-4279</t>
  </si>
  <si>
    <t>+1 (923) 063-9879</t>
  </si>
  <si>
    <t>+1 (679) 783-3867</t>
  </si>
  <si>
    <t>+1 (732) 846-6793</t>
  </si>
  <si>
    <t>+1 (566) 623-2292</t>
  </si>
  <si>
    <t>+1 (504) 807-3055</t>
  </si>
  <si>
    <t>+1 (420) 909-3335</t>
  </si>
  <si>
    <t>+1 (329) 702-8061</t>
  </si>
  <si>
    <t>+1 (703) 422-1849</t>
  </si>
  <si>
    <t>+1 (769) 513-8384</t>
  </si>
  <si>
    <t>+1 (726) 608-5414</t>
  </si>
  <si>
    <t>+1 (876) 365-6682</t>
  </si>
  <si>
    <t>+1 (978) 159-4018</t>
  </si>
  <si>
    <t>+1 (737) 453-2802</t>
  </si>
  <si>
    <t>+1 (983) 041-2595</t>
  </si>
  <si>
    <t>+1 (561) 799-9686</t>
  </si>
  <si>
    <t>+1 (739) 290-2016</t>
  </si>
  <si>
    <t>+1 (412) 194-3935</t>
  </si>
  <si>
    <t>+1 (747) 647-6278</t>
  </si>
  <si>
    <t>+1 (748) 537-9346</t>
  </si>
  <si>
    <t>+1 (576) 959-4472</t>
  </si>
  <si>
    <t>+1 (808) 074-6217</t>
  </si>
  <si>
    <t>+1 (907) 932-3657</t>
  </si>
  <si>
    <t>+1 (869) 433-6278</t>
  </si>
  <si>
    <t>+1 (837) 970-6777</t>
  </si>
  <si>
    <t>+1 (769) 556-7841</t>
  </si>
  <si>
    <t>+1 (772) 740-0243</t>
  </si>
  <si>
    <t>+1 (908) 795-8591</t>
  </si>
  <si>
    <t>+1 (938) 690-0038</t>
  </si>
  <si>
    <t>+1 (261) 351-6780</t>
  </si>
  <si>
    <t>+1 (971) 504-2188</t>
  </si>
  <si>
    <t>+1 (524) 684-8601</t>
  </si>
  <si>
    <t>+1 (812) 497-2858</t>
  </si>
  <si>
    <t>+1 (635) 242-8427</t>
  </si>
  <si>
    <t>+1 (413) 706-7572</t>
  </si>
  <si>
    <t>+1 (481) 740-2815</t>
  </si>
  <si>
    <t>+1 (302) 377-0878</t>
  </si>
  <si>
    <t>+1 (928) 559-9153</t>
  </si>
  <si>
    <t>+1 (924) 550-6920</t>
  </si>
  <si>
    <t>+1 (321) 561-8282</t>
  </si>
  <si>
    <t>+1 (926) 728-2188</t>
  </si>
  <si>
    <t>+1 (832) 396-5340</t>
  </si>
  <si>
    <t>+1 (301) 508-2379</t>
  </si>
  <si>
    <t>+1 (852) 783-5782</t>
  </si>
  <si>
    <t>+1 (353) 215-8372</t>
  </si>
  <si>
    <t>+1 (204) 374-4431</t>
  </si>
  <si>
    <t>+1 (381) 567-8374</t>
  </si>
  <si>
    <t>+1 (713) 135-9269</t>
  </si>
  <si>
    <t>+1 (941) 560-8910</t>
  </si>
  <si>
    <t>+1 (821) 658-7250</t>
  </si>
  <si>
    <t>+1 (804) 412-1744</t>
  </si>
  <si>
    <t>+1 (203) 448-9588</t>
  </si>
  <si>
    <t>+1 (300) 592-4694</t>
  </si>
  <si>
    <t>+1 (941) 322-5262</t>
  </si>
  <si>
    <t>+1 (443) 227-7488</t>
  </si>
  <si>
    <t>+1 (785) 840-4746</t>
  </si>
  <si>
    <t>+1 (342) 774-2896</t>
  </si>
  <si>
    <t>+1 (372) 089-3880</t>
  </si>
  <si>
    <t>+1 (861) 172-9307</t>
  </si>
  <si>
    <t>+1 (565) 994-6560</t>
  </si>
  <si>
    <t>+1 (552) 097-8411</t>
  </si>
  <si>
    <t>+1 (954) 367-6854</t>
  </si>
  <si>
    <t>+1 (561) 902-2677</t>
  </si>
  <si>
    <t>+1 (609) 640-3847</t>
  </si>
  <si>
    <t>+1 (664) 395-4240</t>
  </si>
  <si>
    <t>+1 (528) 166-3383</t>
  </si>
  <si>
    <t>+1 (528) 489-2989</t>
  </si>
  <si>
    <t>+1 (233) 145-4368</t>
  </si>
  <si>
    <t>+1 (711) 840-0191</t>
  </si>
  <si>
    <t>+1 (580) 337-4959</t>
  </si>
  <si>
    <t>+1 (986) 647-4272</t>
  </si>
  <si>
    <t>+1 (364) 370-7503</t>
  </si>
  <si>
    <t>+1 (804) 103-6844</t>
  </si>
  <si>
    <t>+1 (370) 716-1821</t>
  </si>
  <si>
    <t>+1 (617) 714-0910</t>
  </si>
  <si>
    <t>+1 (505) 861-5618</t>
  </si>
  <si>
    <t>+1 (306) 126-6926</t>
  </si>
  <si>
    <t>+1 (623) 647-4295</t>
  </si>
  <si>
    <t>+1 (432) 552-5961</t>
  </si>
  <si>
    <t>+1 (750) 839-2635</t>
  </si>
  <si>
    <t>+1 (547) 994-7376</t>
  </si>
  <si>
    <t>+1 (665) 756-7955</t>
  </si>
  <si>
    <t>+1 (377) 528-8749</t>
  </si>
  <si>
    <t>+1 (656) 687-3500</t>
  </si>
  <si>
    <t>+1 (701) 517-3852</t>
  </si>
  <si>
    <t>+1 (705) 703-9146</t>
  </si>
  <si>
    <t>+1 (650) 021-4786</t>
  </si>
  <si>
    <t>+1 (735) 148-2042</t>
  </si>
  <si>
    <t>+1 (621) 877-7878</t>
  </si>
  <si>
    <t>+1 (215) 575-1116</t>
  </si>
  <si>
    <t>+1 (364) 614-6538</t>
  </si>
  <si>
    <t>+1 (524) 549-8545</t>
  </si>
  <si>
    <t>+1 (711) 810-0292</t>
  </si>
  <si>
    <t>+1 (284) 228-3863</t>
  </si>
  <si>
    <t>+1 (366) 150-7839</t>
  </si>
  <si>
    <t>+1 (457) 017-3103</t>
  </si>
  <si>
    <t>+1 (870) 484-9180</t>
  </si>
  <si>
    <t>+1 (638) 413-3648</t>
  </si>
  <si>
    <t>+1 (718) 628-9799</t>
  </si>
  <si>
    <t>+1 (759) 464-6100</t>
  </si>
  <si>
    <t>+1 (954) 010-7956</t>
  </si>
  <si>
    <t>+1 (520) 094-0487</t>
  </si>
  <si>
    <t>+1 (418) 285-5048</t>
  </si>
  <si>
    <t>+1 (587) 514-3877</t>
  </si>
  <si>
    <t>+1 (657) 970-0587</t>
  </si>
  <si>
    <t>+1 (447) 655-2193</t>
  </si>
  <si>
    <t>+1 (973) 751-7120</t>
  </si>
  <si>
    <t>+1 (515) 681-5068</t>
  </si>
  <si>
    <t>+1 (537) 706-0862</t>
  </si>
  <si>
    <t>+1 (389) 403-6523</t>
  </si>
  <si>
    <t>+1 (536) 767-2685</t>
  </si>
  <si>
    <t>+1 (480) 164-1142</t>
  </si>
  <si>
    <t>+1 (244) 481-0765</t>
  </si>
  <si>
    <t>+1 (550) 663-7145</t>
  </si>
  <si>
    <t>+1 (433) 455-6772</t>
  </si>
  <si>
    <t>+1 (857) 505-6794</t>
  </si>
  <si>
    <t>+1 (218) 816-5501</t>
  </si>
  <si>
    <t>+1 (325) 461-8735</t>
  </si>
  <si>
    <t>+1 (939) 026-5356</t>
  </si>
  <si>
    <t>+1 (519) 774-4180</t>
  </si>
  <si>
    <t>+1 (770) 456-4732</t>
  </si>
  <si>
    <t>+1 (659) 667-5107</t>
  </si>
  <si>
    <t>+1 (422) 323-6495</t>
  </si>
  <si>
    <t>+1 (641) 927-8800</t>
  </si>
  <si>
    <t>+1 (612) 136-0859</t>
  </si>
  <si>
    <t>+1 (210) 138-5998</t>
  </si>
  <si>
    <t>+1 (268) 593-1368</t>
  </si>
  <si>
    <t>+1 (257) 910-5007</t>
  </si>
  <si>
    <t>+1 (875) 037-8383</t>
  </si>
  <si>
    <t>+1 (402) 788-9931</t>
  </si>
  <si>
    <t>+1 (659) 367-4044</t>
  </si>
  <si>
    <t>+1 (737) 414-4046</t>
  </si>
  <si>
    <t>+1 (928) 955-8700</t>
  </si>
  <si>
    <t>+1 (390) 691-8173</t>
  </si>
  <si>
    <t>+1 (771) 688-5554</t>
  </si>
  <si>
    <t>+1 (512) 191-8819</t>
  </si>
  <si>
    <t>+1 (658) 080-1207</t>
  </si>
  <si>
    <t>+1 (768) 188-9550</t>
  </si>
  <si>
    <t>+1 (276) 344-0016</t>
  </si>
  <si>
    <t>+1 (837) 270-7379</t>
  </si>
  <si>
    <t>+1 (953) 348-1616</t>
  </si>
  <si>
    <t>+1 (883) 242-5229</t>
  </si>
  <si>
    <t>+1 (217) 877-4027</t>
  </si>
  <si>
    <t>+1 (439) 670-6014</t>
  </si>
  <si>
    <t>+1 (849) 187-6243</t>
  </si>
  <si>
    <t>+1 (609) 906-9037</t>
  </si>
  <si>
    <t>+1 (706) 127-3227</t>
  </si>
  <si>
    <t>+1 (668) 082-1940</t>
  </si>
  <si>
    <t>+1 (827) 449-4125</t>
  </si>
  <si>
    <t>+1 (981) 451-2102</t>
  </si>
  <si>
    <t>+1 (974) 688-3699</t>
  </si>
  <si>
    <t>+1 (474) 773-1244</t>
  </si>
  <si>
    <t>+1 (910) 343-4680</t>
  </si>
  <si>
    <t>+1 (407) 334-5747</t>
  </si>
  <si>
    <t>+1 (511) 715-9617</t>
  </si>
  <si>
    <t>+1 (266) 180-3426</t>
  </si>
  <si>
    <t>+1 (405) 386-2272</t>
  </si>
  <si>
    <t>+1 (915) 176-4822</t>
  </si>
  <si>
    <t>+1 (945) 708-5835</t>
  </si>
  <si>
    <t>+1 (239) 146-8962</t>
  </si>
  <si>
    <t>+1 (426) 270-9890</t>
  </si>
  <si>
    <t>+1 (650) 137-2917</t>
  </si>
  <si>
    <t>+1 (737) 256-2854</t>
  </si>
  <si>
    <t>+1 (321) 642-9687</t>
  </si>
  <si>
    <t>+1 (583) 273-8257</t>
  </si>
  <si>
    <t>+1 (974) 568-9991</t>
  </si>
  <si>
    <t>+1 (541) 470-7258</t>
  </si>
  <si>
    <t>+1 (418) 434-0240</t>
  </si>
  <si>
    <t>+1 (248) 839-6029</t>
  </si>
  <si>
    <t>+1 (560) 057-9452</t>
  </si>
  <si>
    <t>+1 (432) 366-5210</t>
  </si>
  <si>
    <t>+1 (410) 303-0262</t>
  </si>
  <si>
    <t>+1 (219) 449-2861</t>
  </si>
  <si>
    <t>+1 (772) 156-1768</t>
  </si>
  <si>
    <t>+1 (617) 781-6783</t>
  </si>
  <si>
    <t>+1 (262) 127-3516</t>
  </si>
  <si>
    <t>+1 (251) 018-1812</t>
  </si>
  <si>
    <t>+1 (501) 581-5260</t>
  </si>
  <si>
    <t>+1 (522) 714-6319</t>
  </si>
  <si>
    <t>+1 (205) 123-7120</t>
  </si>
  <si>
    <t>+1 (585) 857-2654</t>
  </si>
  <si>
    <t>+1 (557) 924-7573</t>
  </si>
  <si>
    <t>+1 (328) 853-1522</t>
  </si>
  <si>
    <t>+1 (556) 780-5973</t>
  </si>
  <si>
    <t>+1 (267) 803-2216</t>
  </si>
  <si>
    <t>+1 (957) 920-8347</t>
  </si>
  <si>
    <t>+1 (429) 476-2160</t>
  </si>
  <si>
    <t>+1 (560) 473-1486</t>
  </si>
  <si>
    <t>+1 (275) 600-9420</t>
  </si>
  <si>
    <t>+1 (852) 886-6144</t>
  </si>
  <si>
    <t>+1 (763) 124-3225</t>
  </si>
  <si>
    <t>+1 (826) 433-4740</t>
  </si>
  <si>
    <t>+1 (338) 441-6632</t>
  </si>
  <si>
    <t>+1 (967) 643-9240</t>
  </si>
  <si>
    <t>+1 (439) 872-9985</t>
  </si>
  <si>
    <t>+1 (327) 854-1833</t>
  </si>
  <si>
    <t>+1 (982) 456-6851</t>
  </si>
  <si>
    <t>+1 (213) 365-7764</t>
  </si>
  <si>
    <t>+1 (337) 728-7330</t>
  </si>
  <si>
    <t>+1 (269) 091-4220</t>
  </si>
  <si>
    <t>+1 (410) 781-3101</t>
  </si>
  <si>
    <t>+1 (305) 748-6375</t>
  </si>
  <si>
    <t>+1 (537) 495-6425</t>
  </si>
  <si>
    <t>+1 (469) 992-9900</t>
  </si>
  <si>
    <t>+1 (650) 367-3225</t>
  </si>
  <si>
    <t>+1 (463) 488-7735</t>
  </si>
  <si>
    <t>+1 (607) 160-5910</t>
  </si>
  <si>
    <t>+1 (265) 170-6251</t>
  </si>
  <si>
    <t>+1 (401) 019-2282</t>
  </si>
  <si>
    <t>+1 (901) 435-0805</t>
  </si>
  <si>
    <t>+1 (654) 860-0039</t>
  </si>
  <si>
    <t>+1 (207) 635-2259</t>
  </si>
  <si>
    <t>+1 (770) 089-3809</t>
  </si>
  <si>
    <t>+1 (273) 036-9865</t>
  </si>
  <si>
    <t>+1 (757) 294-2628</t>
  </si>
  <si>
    <t>+1 (257) 120-7991</t>
  </si>
  <si>
    <t>+1 (810) 384-8817</t>
  </si>
  <si>
    <t>+1 (432) 134-0708</t>
  </si>
  <si>
    <t>+1 (776) 853-1076</t>
  </si>
  <si>
    <t>+1 (335) 667-0095</t>
  </si>
  <si>
    <t>+1 (806) 482-3407</t>
  </si>
  <si>
    <t>+1 (880) 704-4902</t>
  </si>
  <si>
    <t>+1 (435) 708-1414</t>
  </si>
  <si>
    <t>+1 (881) 685-8656</t>
  </si>
  <si>
    <t>+1 (883) 022-9434</t>
  </si>
  <si>
    <t>+1 (511) 837-6323</t>
  </si>
  <si>
    <t>+1 (548) 842-6169</t>
  </si>
  <si>
    <t>+1 (957) 079-2830</t>
  </si>
  <si>
    <t>+1 (632) 501-5149</t>
  </si>
  <si>
    <t>+1 (581) 971-0864</t>
  </si>
  <si>
    <t>+1 (234) 870-8565</t>
  </si>
  <si>
    <t>+1 (328) 440-7511</t>
  </si>
  <si>
    <t>+1 (442) 219-0458</t>
  </si>
  <si>
    <t>+1 (444) 878-7893</t>
  </si>
  <si>
    <t>+1 (518) 850-8452</t>
  </si>
  <si>
    <t>+1 (616) 007-8603</t>
  </si>
  <si>
    <t>+1 (776) 298-5911</t>
  </si>
  <si>
    <t>+1 (210) 123-7889</t>
  </si>
  <si>
    <t>+1 (878) 319-9988</t>
  </si>
  <si>
    <t>+1 (489) 142-8065</t>
  </si>
  <si>
    <t>+1 (785) 087-7301</t>
  </si>
  <si>
    <t>+1 (745) 045-6015</t>
  </si>
  <si>
    <t>+1 (409) 049-0882</t>
  </si>
  <si>
    <t>+1 (605) 420-6754</t>
  </si>
  <si>
    <t>+1 (663) 738-5439</t>
  </si>
  <si>
    <t>+1 (633) 250-9565</t>
  </si>
  <si>
    <t>+1 (338) 428-6685</t>
  </si>
  <si>
    <t>+1 (966) 578-6862</t>
  </si>
  <si>
    <t>+1 (236) 876-0544</t>
  </si>
  <si>
    <t>+1 (878) 802-8521</t>
  </si>
  <si>
    <t>+1 (205) 938-3286</t>
  </si>
  <si>
    <t>+1 (829) 692-7953</t>
  </si>
  <si>
    <t>+1 (202) 171-5335</t>
  </si>
  <si>
    <t>+1 (736) 036-8099</t>
  </si>
  <si>
    <t>+1 (925) 223-4795</t>
  </si>
  <si>
    <t>+1 (569) 711-4540</t>
  </si>
  <si>
    <t>+1 (339) 227-0206</t>
  </si>
  <si>
    <t>+1 (914) 122-5816</t>
  </si>
  <si>
    <t>+1 (285) 180-5022</t>
  </si>
  <si>
    <t>+1 (976) 833-8776</t>
  </si>
  <si>
    <t>+1 (964) 669-9024</t>
  </si>
  <si>
    <t>+1 (720) 001-2641</t>
  </si>
  <si>
    <t>+1 (581) 841-2544</t>
  </si>
  <si>
    <t>+1 (249) 538-0023</t>
  </si>
  <si>
    <t>+1 (618) 468-8966</t>
  </si>
  <si>
    <t>+1 (345) 200-6235</t>
  </si>
  <si>
    <t>+1 (515) 859-2895</t>
  </si>
  <si>
    <t>+1 (563) 658-3268</t>
  </si>
  <si>
    <t>+1 (528) 993-5982</t>
  </si>
  <si>
    <t>+1 (733) 224-4834</t>
  </si>
  <si>
    <t>+1 (264) 407-9913</t>
  </si>
  <si>
    <t>+1 (968) 164-3224</t>
  </si>
  <si>
    <t>+1 (600) 205-9995</t>
  </si>
  <si>
    <t>+1 (912) 138-7300</t>
  </si>
  <si>
    <t>+1 (534) 757-0375</t>
  </si>
  <si>
    <t>+1 (923) 495-1670</t>
  </si>
  <si>
    <t>+1 (927) 084-8273</t>
  </si>
  <si>
    <t>+1 (535) 332-0556</t>
  </si>
  <si>
    <t>+1 (245) 187-7558</t>
  </si>
  <si>
    <t>+1 (842) 117-9725</t>
  </si>
  <si>
    <t>+1 (943) 355-3000</t>
  </si>
  <si>
    <t>+1 (515) 859-2786</t>
  </si>
  <si>
    <t>+1 (710) 816-3439</t>
  </si>
  <si>
    <t>+1 (948) 129-0110</t>
  </si>
  <si>
    <t>+1 (248) 271-4297</t>
  </si>
  <si>
    <t>+1 (268) 690-4895</t>
  </si>
  <si>
    <t>+1 (765) 769-9881</t>
  </si>
  <si>
    <t>+1 (854) 697-4120</t>
  </si>
  <si>
    <t>+1 (434) 155-8405</t>
  </si>
  <si>
    <t>+1 (551) 463-2818</t>
  </si>
  <si>
    <t>+1 (740) 317-4078</t>
  </si>
  <si>
    <t>+1 (637) 842-6003</t>
  </si>
  <si>
    <t>+1 (652) 721-6350</t>
  </si>
  <si>
    <t>+1 (601) 558-7575</t>
  </si>
  <si>
    <t>+1 (908) 138-3586</t>
  </si>
  <si>
    <t>+1 (780) 234-1965</t>
  </si>
  <si>
    <t>+1 (715) 224-0821</t>
  </si>
  <si>
    <t>+1 (510) 866-6596</t>
  </si>
  <si>
    <t>+1 (288) 099-6240</t>
  </si>
  <si>
    <t>+1 (617) 623-4222</t>
  </si>
  <si>
    <t>+1 (580) 755-5734</t>
  </si>
  <si>
    <t>+1 (722) 703-3429</t>
  </si>
  <si>
    <t>+1 (758) 965-7018</t>
  </si>
  <si>
    <t>+1 (603) 483-1517</t>
  </si>
  <si>
    <t>+1 (778) 238-7265</t>
  </si>
  <si>
    <t>+1 (234) 042-8117</t>
  </si>
  <si>
    <t>+1 (763) 103-0082</t>
  </si>
  <si>
    <t>+1 (375) 866-1557</t>
  </si>
  <si>
    <t>+1 (608) 096-7065</t>
  </si>
  <si>
    <t>+1 (855) 901-4595</t>
  </si>
  <si>
    <t>+1 (787) 832-9494</t>
  </si>
  <si>
    <t>+1 (214) 310-2102</t>
  </si>
  <si>
    <t>+1 (260) 031-2732</t>
  </si>
  <si>
    <t>+1 (287) 616-7926</t>
  </si>
  <si>
    <t>+1 (279) 220-0162</t>
  </si>
  <si>
    <t>+1 (676) 457-4605</t>
  </si>
  <si>
    <t>+1 (870) 420-6410</t>
  </si>
  <si>
    <t>+1 (837) 164-6533</t>
  </si>
  <si>
    <t>+1 (300) 314-5165</t>
  </si>
  <si>
    <t>+1 (437) 880-1198</t>
  </si>
  <si>
    <t>+1 (563) 113-9955</t>
  </si>
  <si>
    <t>+1 (756) 174-1095</t>
  </si>
  <si>
    <t>+1 (345) 224-3173</t>
  </si>
  <si>
    <t>+1 (750) 796-9789</t>
  </si>
  <si>
    <t>+1 (500) 295-8724</t>
  </si>
  <si>
    <t>+1 (788) 614-8780</t>
  </si>
  <si>
    <t>+1 (455) 952-4082</t>
  </si>
  <si>
    <t>+1 (615) 998-0805</t>
  </si>
  <si>
    <t>+1 (583) 610-4986</t>
  </si>
  <si>
    <t>+1 (251) 648-1707</t>
  </si>
  <si>
    <t>+1 (431) 215-9579</t>
  </si>
  <si>
    <t>+1 (332) 650-1739</t>
  </si>
  <si>
    <t>+1 (380) 794-9590</t>
  </si>
  <si>
    <t>+1 (830) 162-3087</t>
  </si>
  <si>
    <t>+1 (274) 216-9648</t>
  </si>
  <si>
    <t>+1 (606) 963-4283</t>
  </si>
  <si>
    <t>+1 (617) 125-6394</t>
  </si>
  <si>
    <t>+1 (803) 480-5613</t>
  </si>
  <si>
    <t>+1 (501) 806-9929</t>
  </si>
  <si>
    <t>+1 (668) 261-2926</t>
  </si>
  <si>
    <t>+1 (322) 671-3198</t>
  </si>
  <si>
    <t>+1 (316) 237-8152</t>
  </si>
  <si>
    <t>+1 (857) 685-2321</t>
  </si>
  <si>
    <t>+1 (657) 256-7782</t>
  </si>
  <si>
    <t>+1 (578) 568-1530</t>
  </si>
  <si>
    <t>+1 (383) 306-5611</t>
  </si>
  <si>
    <t>+1 (242) 423-1232</t>
  </si>
  <si>
    <t>+1 (216) 717-7998</t>
  </si>
  <si>
    <t>+1 (742) 277-6291</t>
  </si>
  <si>
    <t>+1 (579) 057-4384</t>
  </si>
  <si>
    <t>+1 (230) 792-0012</t>
  </si>
  <si>
    <t>+1 (782) 252-3597</t>
  </si>
  <si>
    <t>+1 (627) 801-2175</t>
  </si>
  <si>
    <t>+1 (606) 157-5751</t>
  </si>
  <si>
    <t>+1 (878) 420-1140</t>
  </si>
  <si>
    <t>+1 (912) 489-8637</t>
  </si>
  <si>
    <t>+1 (453) 315-0765</t>
  </si>
  <si>
    <t>+1 (905) 053-1345</t>
  </si>
  <si>
    <t>+1 (566) 856-7179</t>
  </si>
  <si>
    <t>+1 (458) 344-1707</t>
  </si>
  <si>
    <t>+1 (501) 778-8438</t>
  </si>
  <si>
    <t>+1 (721) 065-0601</t>
  </si>
  <si>
    <t>+1 (479) 632-3327</t>
  </si>
  <si>
    <t>+1 (470) 049-4233</t>
  </si>
  <si>
    <t>+1 (933) 251-7241</t>
  </si>
  <si>
    <t>+1 (550) 686-5770</t>
  </si>
  <si>
    <t>+1 (579) 191-8437</t>
  </si>
  <si>
    <t>+1 (678) 072-4709</t>
  </si>
  <si>
    <t>+1 (211) 605-4543</t>
  </si>
  <si>
    <t>+1 (680) 166-4357</t>
  </si>
  <si>
    <t>+1 (308) 384-9427</t>
  </si>
  <si>
    <t>+1 (959) 367-7761</t>
  </si>
  <si>
    <t>+1 (608) 112-4000</t>
  </si>
  <si>
    <t>+1 (658) 252-8907</t>
  </si>
  <si>
    <t>+1 (457) 556-5049</t>
  </si>
  <si>
    <t>+1 (287) 783-8249</t>
  </si>
  <si>
    <t>+1 (545) 455-4289</t>
  </si>
  <si>
    <t>+1 (923) 849-2199</t>
  </si>
  <si>
    <t>+1 (665) 900-0036</t>
  </si>
  <si>
    <t>+1 (763) 993-6161</t>
  </si>
  <si>
    <t>+1 (200) 611-0009</t>
  </si>
  <si>
    <t>+1 (788) 255-5197</t>
  </si>
  <si>
    <t>+1 (516) 471-9021</t>
  </si>
  <si>
    <t>+1 (858) 938-7824</t>
  </si>
  <si>
    <t>+1 (212) 875-6604</t>
  </si>
  <si>
    <t>+1 (621) 973-1831</t>
  </si>
  <si>
    <t>+1 (366) 081-8253</t>
  </si>
  <si>
    <t>+1 (701) 898-2719</t>
  </si>
  <si>
    <t>+1 (227) 927-7561</t>
  </si>
  <si>
    <t>+1 (508) 949-4096</t>
  </si>
  <si>
    <t>+1 (684) 958-3380</t>
  </si>
  <si>
    <t>+1 (413) 425-6126</t>
  </si>
  <si>
    <t>+1 (313) 432-4041</t>
  </si>
  <si>
    <t>+1 (251) 833-7810</t>
  </si>
  <si>
    <t>+1 (947) 569-4508</t>
  </si>
  <si>
    <t>+1 (612) 491-1467</t>
  </si>
  <si>
    <t>+1 (500) 912-7120</t>
  </si>
  <si>
    <t>+1 (887) 808-0140</t>
  </si>
  <si>
    <t>+1 (517) 134-2431</t>
  </si>
  <si>
    <t>+1 (428) 851-4399</t>
  </si>
  <si>
    <t>+1 (744) 044-6633</t>
  </si>
  <si>
    <t>+1 (522) 538-2118</t>
  </si>
  <si>
    <t>+1 (708) 211-0259</t>
  </si>
  <si>
    <t>+1 (306) 207-5604</t>
  </si>
  <si>
    <t>+1 (512) 591-8386</t>
  </si>
  <si>
    <t>+1 (911) 967-7820</t>
  </si>
  <si>
    <t>+1 (580) 744-7815</t>
  </si>
  <si>
    <t>+1 (990) 695-6850</t>
  </si>
  <si>
    <t>+1 (852) 495-6867</t>
  </si>
  <si>
    <t>+1 (876) 646-0174</t>
  </si>
  <si>
    <t>+1 (370) 198-4280</t>
  </si>
  <si>
    <t>+1 (814) 131-0884</t>
  </si>
  <si>
    <t>+1 (836) 559-5414</t>
  </si>
  <si>
    <t>+1 (601) 638-7620</t>
  </si>
  <si>
    <t>+1 (942) 360-6121</t>
  </si>
  <si>
    <t>+1 (941) 114-1006</t>
  </si>
  <si>
    <t>+1 (322) 829-3505</t>
  </si>
  <si>
    <t>+1 (387) 938-0021</t>
  </si>
  <si>
    <t>+1 (339) 734-9109</t>
  </si>
  <si>
    <t>+1 (641) 168-5056</t>
  </si>
  <si>
    <t>+1 (721) 745-1687</t>
  </si>
  <si>
    <t>+1 (841) 321-4134</t>
  </si>
  <si>
    <t>+1 (201) 912-3758</t>
  </si>
  <si>
    <t>+1 (266) 157-4033</t>
  </si>
  <si>
    <t>+1 (578) 863-7816</t>
  </si>
  <si>
    <t>+1 (853) 493-6830</t>
  </si>
  <si>
    <t>+1 (288) 977-3441</t>
  </si>
  <si>
    <t>+1 (586) 939-4880</t>
  </si>
  <si>
    <t>+1 (615) 699-5844</t>
  </si>
  <si>
    <t>+1 (863) 280-9832</t>
  </si>
  <si>
    <t>+1 (464) 715-0570</t>
  </si>
  <si>
    <t>+1 (873) 475-5144</t>
  </si>
  <si>
    <t>+1 (819) 824-6738</t>
  </si>
  <si>
    <t>+1 (741) 400-0669</t>
  </si>
  <si>
    <t>+1 (356) 190-3516</t>
  </si>
  <si>
    <t>+1 (318) 959-1479</t>
  </si>
  <si>
    <t>+1 (913) 329-3167</t>
  </si>
  <si>
    <t>+1 (572) 867-3820</t>
  </si>
  <si>
    <t>+1 (948) 324-5186</t>
  </si>
  <si>
    <t>+1 (268) 321-4903</t>
  </si>
  <si>
    <t>+1 (472) 455-3047</t>
  </si>
  <si>
    <t>+1 (841) 244-3010</t>
  </si>
  <si>
    <t>+1 (703) 094-5497</t>
  </si>
  <si>
    <t>+1 (274) 586-3816</t>
  </si>
  <si>
    <t>+1 (821) 245-5175</t>
  </si>
  <si>
    <t>+1 (307) 461-6860</t>
  </si>
  <si>
    <t>+1 (946) 436-3763</t>
  </si>
  <si>
    <t>+1 (918) 179-4253</t>
  </si>
  <si>
    <t>+1 (535) 146-7082</t>
  </si>
  <si>
    <t>+1 (884) 670-7841</t>
  </si>
  <si>
    <t>+1 (818) 671-3748</t>
  </si>
  <si>
    <t>+1 (252) 475-3012</t>
  </si>
  <si>
    <t>+1 (724) 532-6870</t>
  </si>
  <si>
    <t>+1 (429) 060-2382</t>
  </si>
  <si>
    <t>+1 (745) 493-2277</t>
  </si>
  <si>
    <t>+1 (629) 715-8119</t>
  </si>
  <si>
    <t>+1 (510) 183-2949</t>
  </si>
  <si>
    <t>+1 (723) 886-1549</t>
  </si>
  <si>
    <t>+1 (227) 598-4012</t>
  </si>
  <si>
    <t>+1 (402) 449-4783</t>
  </si>
  <si>
    <t>+1 (543) 797-4022</t>
  </si>
  <si>
    <t>+1 (501) 079-7644</t>
  </si>
  <si>
    <t>+1 (351) 358-0185</t>
  </si>
  <si>
    <t>+1 (777) 260-2600</t>
  </si>
  <si>
    <t>+1 (345) 287-4977</t>
  </si>
  <si>
    <t>+1 (817) 354-3117</t>
  </si>
  <si>
    <t>+1 (617) 659-3375</t>
  </si>
  <si>
    <t>+1 (559) 183-5723</t>
  </si>
  <si>
    <t>+1 (923) 760-7804</t>
  </si>
  <si>
    <t>+1 (877) 354-0867</t>
  </si>
  <si>
    <t>+1 (465) 822-4164</t>
  </si>
  <si>
    <t>+1 (914) 032-0785</t>
  </si>
  <si>
    <t>+1 (618) 196-4133</t>
  </si>
  <si>
    <t>+1 (446) 318-9803</t>
  </si>
  <si>
    <t>+1 (505) 336-4782</t>
  </si>
  <si>
    <t>+1 (700) 490-4762</t>
  </si>
  <si>
    <t>+1 (264) 285-5730</t>
  </si>
  <si>
    <t>+1 (411) 585-6184</t>
  </si>
  <si>
    <t>+1 (883) 918-6548</t>
  </si>
  <si>
    <t>+1 (480) 644-6101</t>
  </si>
  <si>
    <t>+1 (510) 540-2115</t>
  </si>
  <si>
    <t>+1 (559) 761-5312</t>
  </si>
  <si>
    <t>+1 (873) 466-2998</t>
  </si>
  <si>
    <t>+1 (387) 257-3813</t>
  </si>
  <si>
    <t>+1 (810) 081-7100</t>
  </si>
  <si>
    <t>+1 (389) 911-1895</t>
  </si>
  <si>
    <t>+1 (866) 300-9396</t>
  </si>
  <si>
    <t>+1 (630) 334-4285</t>
  </si>
  <si>
    <t>+1 (402) 785-7847</t>
  </si>
  <si>
    <t>+1 (820) 429-4119</t>
  </si>
  <si>
    <t>+1 (550) 272-3576</t>
  </si>
  <si>
    <t>+1 (317) 194-6959</t>
  </si>
  <si>
    <t>+1 (659) 722-1904</t>
  </si>
  <si>
    <t>+1 (378) 200-4931</t>
  </si>
  <si>
    <t>+1 (580) 386-4257</t>
  </si>
  <si>
    <t>+1 (832) 971-1666</t>
  </si>
  <si>
    <t>+1 (211) 213-1249</t>
  </si>
  <si>
    <t>+1 (403) 227-3136</t>
  </si>
  <si>
    <t>+1 (708) 140-9131</t>
  </si>
  <si>
    <t>+1 (867) 697-2263</t>
  </si>
  <si>
    <t>+1 (646) 488-1778</t>
  </si>
  <si>
    <t>+1 (416) 096-6449</t>
  </si>
  <si>
    <t>+1 (409) 010-4169</t>
  </si>
  <si>
    <t>+1 (340) 173-6946</t>
  </si>
  <si>
    <t>+1 (785) 128-2310</t>
  </si>
  <si>
    <t>+1 (903) 496-1074</t>
  </si>
  <si>
    <t>+1 (271) 734-4232</t>
  </si>
  <si>
    <t>+1 (408) 394-3921</t>
  </si>
  <si>
    <t>+1 (535) 853-5112</t>
  </si>
  <si>
    <t>+1 (235) 638-8706</t>
  </si>
  <si>
    <t>+1 (669) 537-6983</t>
  </si>
  <si>
    <t>+1 (871) 816-4536</t>
  </si>
  <si>
    <t>+1 (635) 026-8073</t>
  </si>
  <si>
    <t>+1 (389) 197-9305</t>
  </si>
  <si>
    <t>+1 (272) 297-3777</t>
  </si>
  <si>
    <t>+1 (874) 096-1904</t>
  </si>
  <si>
    <t>+1 (468) 613-0309</t>
  </si>
  <si>
    <t>+1 (374) 578-8393</t>
  </si>
  <si>
    <t>+1 (455) 515-8646</t>
  </si>
  <si>
    <t>+1 (913) 166-5365</t>
  </si>
  <si>
    <t>+1 (810) 005-2350</t>
  </si>
  <si>
    <t>+1 (965) 856-2351</t>
  </si>
  <si>
    <t>+1 (750) 485-9857</t>
  </si>
  <si>
    <t>+1 (705) 863-1324</t>
  </si>
  <si>
    <t>+1 (401) 953-3497</t>
  </si>
  <si>
    <t>+1 (230) 812-3979</t>
  </si>
  <si>
    <t>+1 (619) 501-9634</t>
  </si>
  <si>
    <t>+1 (464) 300-9288</t>
  </si>
  <si>
    <t>+1 (340) 540-3814</t>
  </si>
  <si>
    <t>+1 (336) 749-7076</t>
  </si>
  <si>
    <t>+1 (407) 794-7958</t>
  </si>
  <si>
    <t>+1 (280) 161-8359</t>
  </si>
  <si>
    <t>+1 (522) 383-7106</t>
  </si>
  <si>
    <t>+1 (530) 181-2657</t>
  </si>
  <si>
    <t>+1 (363) 119-5431</t>
  </si>
  <si>
    <t>+1 (615) 423-4329</t>
  </si>
  <si>
    <t>+1 (284) 077-3660</t>
  </si>
  <si>
    <t>+1 (953) 645-1640</t>
  </si>
  <si>
    <t>+1 (287) 238-8247</t>
  </si>
  <si>
    <t>+1 (781) 817-6391</t>
  </si>
  <si>
    <t>+1 (362) 449-8522</t>
  </si>
  <si>
    <t>+1 (861) 161-1178</t>
  </si>
  <si>
    <t>+1 (823) 011-6406</t>
  </si>
  <si>
    <t>+1 (550) 567-0615</t>
  </si>
  <si>
    <t>+1 (649) 677-0933</t>
  </si>
  <si>
    <t>+1 (582) 287-4861</t>
  </si>
  <si>
    <t>+1 (732) 942-0755</t>
  </si>
  <si>
    <t>+1 (852) 709-0570</t>
  </si>
  <si>
    <t>+1 (537) 160-8906</t>
  </si>
  <si>
    <t>+1 (450) 442-9722</t>
  </si>
  <si>
    <t>+1 (306) 976-2540</t>
  </si>
  <si>
    <t>+1 (577) 473-2792</t>
  </si>
  <si>
    <t>+1 (688) 579-9806</t>
  </si>
  <si>
    <t>+1 (254) 508-6623</t>
  </si>
  <si>
    <t>+1 (679) 079-1509</t>
  </si>
  <si>
    <t>+1 (355) 658-9571</t>
  </si>
  <si>
    <t>+1 (466) 074-4832</t>
  </si>
  <si>
    <t>+1 (519) 064-9531</t>
  </si>
  <si>
    <t>+1 (951) 199-0959</t>
  </si>
  <si>
    <t>+1 (412) 161-0163</t>
  </si>
  <si>
    <t>+1 (570) 253-6975</t>
  </si>
  <si>
    <t>+1 (366) 584-8664</t>
  </si>
  <si>
    <t>+1 (829) 737-0872</t>
  </si>
  <si>
    <t>+1 (278) 263-8583</t>
  </si>
  <si>
    <t>+1 (846) 473-1246</t>
  </si>
  <si>
    <t>+1 (651) 879-3527</t>
  </si>
  <si>
    <t>+1 (282) 384-0853</t>
  </si>
  <si>
    <t>+1 (537) 657-6324</t>
  </si>
  <si>
    <t>+1 (408) 757-9944</t>
  </si>
  <si>
    <t>+1 (567) 318-4746</t>
  </si>
  <si>
    <t>+1 (817) 595-2630</t>
  </si>
  <si>
    <t>+1 (411) 447-1131</t>
  </si>
  <si>
    <t>+1 (537) 827-6896</t>
  </si>
  <si>
    <t>+1 (543) 746-0605</t>
  </si>
  <si>
    <t>+1 (335) 545-8559</t>
  </si>
  <si>
    <t>+1 (366) 257-9974</t>
  </si>
  <si>
    <t>+1 (942) 687-3656</t>
  </si>
  <si>
    <t>+1 (785) 096-7551</t>
  </si>
  <si>
    <t>+1 (218) 686-9354</t>
  </si>
  <si>
    <t>+1 (343) 926-6716</t>
  </si>
  <si>
    <t>+1 (302) 300-0994</t>
  </si>
  <si>
    <t>+1 (481) 452-7276</t>
  </si>
  <si>
    <t>+1 (608) 842-7450</t>
  </si>
  <si>
    <t>+1 (528) 073-2373</t>
  </si>
  <si>
    <t>+1 (382) 243-0676</t>
  </si>
  <si>
    <t>+1 (927) 784-8619</t>
  </si>
  <si>
    <t>+1 (647) 274-5826</t>
  </si>
  <si>
    <t>+1 (526) 625-7359</t>
  </si>
  <si>
    <t>+1 (825) 178-4857</t>
  </si>
  <si>
    <t>+1 (460) 088-2657</t>
  </si>
  <si>
    <t>+1 (317) 440-3075</t>
  </si>
  <si>
    <t>+1 (667) 806-9592</t>
  </si>
  <si>
    <t>+1 (772) 888-9472</t>
  </si>
  <si>
    <t>+1 (423) 623-4211</t>
  </si>
  <si>
    <t>+1 (728) 004-9236</t>
  </si>
  <si>
    <t>+1 (505) 971-4739</t>
  </si>
  <si>
    <t>+1 (987) 461-7515</t>
  </si>
  <si>
    <t>+1 (708) 824-5462</t>
  </si>
  <si>
    <t>+1 (981) 874-5647</t>
  </si>
  <si>
    <t>+1 (848) 717-3241</t>
  </si>
  <si>
    <t>+1 (855) 555-2512</t>
  </si>
  <si>
    <t>+1 (803) 753-6544</t>
  </si>
  <si>
    <t>+1 (515) 272-0180</t>
  </si>
  <si>
    <t>+1 (971) 498-3191</t>
  </si>
  <si>
    <t>+1 (417) 404-3580</t>
  </si>
  <si>
    <t>+1 (984) 340-9739</t>
  </si>
  <si>
    <t>+1 (813) 385-9703</t>
  </si>
  <si>
    <t>+1 (904) 706-8882</t>
  </si>
  <si>
    <t>+1 (934) 728-1678</t>
  </si>
  <si>
    <t>+1 (414) 732-4771</t>
  </si>
  <si>
    <t>+1 (876) 943-4369</t>
  </si>
  <si>
    <t>+1 (687) 913-5753</t>
  </si>
  <si>
    <t>+1 (529) 165-0040</t>
  </si>
  <si>
    <t>+1 (846) 336-7661</t>
  </si>
  <si>
    <t>+1 (227) 536-7633</t>
  </si>
  <si>
    <t>+1 (353) 286-5322</t>
  </si>
  <si>
    <t>+1 (978) 153-3454</t>
  </si>
  <si>
    <t>+1 (267) 002-0169</t>
  </si>
  <si>
    <t>+1 (215) 938-8942</t>
  </si>
  <si>
    <t>+1 (722) 593-2704</t>
  </si>
  <si>
    <t>+1 (968) 740-3272</t>
  </si>
  <si>
    <t>+1 (451) 562-8149</t>
  </si>
  <si>
    <t>+1 (784) 325-8458</t>
  </si>
  <si>
    <t>+1 (910) 515-4416</t>
  </si>
  <si>
    <t>+1 (917) 882-0679</t>
  </si>
  <si>
    <t>+1 (653) 813-0014</t>
  </si>
  <si>
    <t>+1 (346) 649-6104</t>
  </si>
  <si>
    <t>+1 (215) 478-5673</t>
  </si>
  <si>
    <t>+1 (301) 977-1378</t>
  </si>
  <si>
    <t>+1 (737) 169-6599</t>
  </si>
  <si>
    <t>+1 (442) 082-5763</t>
  </si>
  <si>
    <t>+1 (372) 036-4830</t>
  </si>
  <si>
    <t>+1 (883) 861-1751</t>
  </si>
  <si>
    <t>+1 (728) 964-2985</t>
  </si>
  <si>
    <t>+1 (422) 554-0079</t>
  </si>
  <si>
    <t>+1 (984) 327-5734</t>
  </si>
  <si>
    <t>+1 (344) 700-3035</t>
  </si>
  <si>
    <t>+1 (761) 018-3509</t>
  </si>
  <si>
    <t>+1 (863) 893-1690</t>
  </si>
  <si>
    <t>+1 (573) 583-3059</t>
  </si>
  <si>
    <t>+1 (486) 285-0923</t>
  </si>
  <si>
    <t>+1 (480) 087-3531</t>
  </si>
  <si>
    <t>+1 (216) 650-3991</t>
  </si>
  <si>
    <t>+1 (700) 218-0510</t>
  </si>
  <si>
    <t>+1 (576) 113-4787</t>
  </si>
  <si>
    <t>+1 (246) 090-2181</t>
  </si>
  <si>
    <t>+1 (947) 072-7408</t>
  </si>
  <si>
    <t>+1 (921) 024-0175</t>
  </si>
  <si>
    <t>+1 (646) 507-5767</t>
  </si>
  <si>
    <t>+1 (951) 385-9104</t>
  </si>
  <si>
    <t>+1 (654) 622-8868</t>
  </si>
  <si>
    <t>+1 (702) 114-2276</t>
  </si>
  <si>
    <t>+1 (983) 361-7875</t>
  </si>
  <si>
    <t>+1 (442) 410-0683</t>
  </si>
  <si>
    <t>+1 (250) 045-5860</t>
  </si>
  <si>
    <t>+1 (500) 397-6341</t>
  </si>
  <si>
    <t>+1 (845) 851-4568</t>
  </si>
  <si>
    <t>+1 (402) 215-8260</t>
  </si>
  <si>
    <t>+1 (482) 821-9570</t>
  </si>
  <si>
    <t>+1 (266) 605-4837</t>
  </si>
  <si>
    <t>+1 (478) 211-5247</t>
  </si>
  <si>
    <t>+1 (405) 166-4165</t>
  </si>
  <si>
    <t>+1 (979) 545-3335</t>
  </si>
  <si>
    <t>+1 (402) 312-4221</t>
  </si>
  <si>
    <t>+1 (811) 963-1939</t>
  </si>
  <si>
    <t>+1 (975) 715-2180</t>
  </si>
  <si>
    <t>+1 (467) 790-9991</t>
  </si>
  <si>
    <t>+1 (745) 231-6641</t>
  </si>
  <si>
    <t>+1 (641) 571-9079</t>
  </si>
  <si>
    <t>+1 (826) 374-5667</t>
  </si>
  <si>
    <t>+1 (258) 911-7822</t>
  </si>
  <si>
    <t>+1 (669) 930-7221</t>
  </si>
  <si>
    <t>+1 (965) 442-7235</t>
  </si>
  <si>
    <t>+1 (583) 675-9512</t>
  </si>
  <si>
    <t>+1 (810) 459-6572</t>
  </si>
  <si>
    <t>+1 (876) 401-5392</t>
  </si>
  <si>
    <t>+1 (248) 614-7675</t>
  </si>
  <si>
    <t>+1 (443) 810-7724</t>
  </si>
  <si>
    <t>+1 (401) 202-4240</t>
  </si>
  <si>
    <t>+1 (204) 595-5128</t>
  </si>
  <si>
    <t>+1 (938) 006-2794</t>
  </si>
  <si>
    <t>+1 (383) 167-2325</t>
  </si>
  <si>
    <t>+1 (627) 193-8510</t>
  </si>
  <si>
    <t>+1 (202) 901-3961</t>
  </si>
  <si>
    <t>+1 (872) 991-7621</t>
  </si>
  <si>
    <t>+1 (362) 453-0801</t>
  </si>
  <si>
    <t>+1 (441) 474-8449</t>
  </si>
  <si>
    <t>+1 (508) 690-2644</t>
  </si>
  <si>
    <t>+1 (942) 352-8488</t>
  </si>
  <si>
    <t>+1 (410) 935-1294</t>
  </si>
  <si>
    <t>+1 (977) 412-1574</t>
  </si>
  <si>
    <t>+1 (867) 262-8075</t>
  </si>
  <si>
    <t>+1 (901) 743-5080</t>
  </si>
  <si>
    <t>+1 (338) 801-5750</t>
  </si>
  <si>
    <t>+1 (528) 351-5540</t>
  </si>
  <si>
    <t>+1 (703) 570-4674</t>
  </si>
  <si>
    <t>+1 (848) 894-8040</t>
  </si>
  <si>
    <t>+1 (963) 086-5248</t>
  </si>
  <si>
    <t>+1 (258) 299-8885</t>
  </si>
  <si>
    <t>+1 (430) 442-1606</t>
  </si>
  <si>
    <t>+1 (548) 915-9406</t>
  </si>
  <si>
    <t>+1 (942) 934-7110</t>
  </si>
  <si>
    <t>+1 (461) 602-8451</t>
  </si>
  <si>
    <t>+1 (467) 694-9730</t>
  </si>
  <si>
    <t>+1 (609) 485-0934</t>
  </si>
  <si>
    <t>+1 (268) 440-9579</t>
  </si>
  <si>
    <t>+1 (474) 831-0070</t>
  </si>
  <si>
    <t>+1 (635) 683-4205</t>
  </si>
  <si>
    <t>+1 (687) 282-6952</t>
  </si>
  <si>
    <t>+1 (457) 736-0051</t>
  </si>
  <si>
    <t>+1 (473) 429-0869</t>
  </si>
  <si>
    <t>+1 (245) 397-7168</t>
  </si>
  <si>
    <t>+1 (271) 024-9175</t>
  </si>
  <si>
    <t>+1 (979) 758-4703</t>
  </si>
  <si>
    <t>+1 (942) 119-5575</t>
  </si>
  <si>
    <t>+1 (850) 403-3525</t>
  </si>
  <si>
    <t>+1 (519) 061-7057</t>
  </si>
  <si>
    <t>+1 (706) 890-2233</t>
  </si>
  <si>
    <t>+1 (974) 665-9131</t>
  </si>
  <si>
    <t>+1 (733) 683-6313</t>
  </si>
  <si>
    <t>+1 (790) 863-5421</t>
  </si>
  <si>
    <t>+1 (678) 921-7881</t>
  </si>
  <si>
    <t>+1 (230) 088-1483</t>
  </si>
  <si>
    <t>+1 (848) 957-0003</t>
  </si>
  <si>
    <t>+1 (261) 866-3785</t>
  </si>
  <si>
    <t>+1 (516) 924-7069</t>
  </si>
  <si>
    <t>+1 (704) 732-7444</t>
  </si>
  <si>
    <t>+1 (846) 580-5051</t>
  </si>
  <si>
    <t>+1 (386) 078-2511</t>
  </si>
  <si>
    <t>+1 (582) 196-8856</t>
  </si>
  <si>
    <t>+1 (907) 316-9256</t>
  </si>
  <si>
    <t>+1 (326) 358-6913</t>
  </si>
  <si>
    <t>+1 (608) 142-9460</t>
  </si>
  <si>
    <t>+1 (324) 247-2662</t>
  </si>
  <si>
    <t>+1 (630) 764-7688</t>
  </si>
  <si>
    <t>+1 (503) 927-3718</t>
  </si>
  <si>
    <t>+1 (860) 339-7214</t>
  </si>
  <si>
    <t>+1 (658) 382-9608</t>
  </si>
  <si>
    <t>+1 (903) 958-2446</t>
  </si>
  <si>
    <t>+1 (343) 316-1947</t>
  </si>
  <si>
    <t>+1 (949) 682-3006</t>
  </si>
  <si>
    <t>+1 (487) 241-1556</t>
  </si>
  <si>
    <t>+1 (317) 088-3584</t>
  </si>
  <si>
    <t>+1 (469) 481-2272</t>
  </si>
  <si>
    <t>+1 (348) 125-9149</t>
  </si>
  <si>
    <t>+1 (700) 284-8614</t>
  </si>
  <si>
    <t>+1 (913) 553-2029</t>
  </si>
  <si>
    <t>+1 (210) 345-4402</t>
  </si>
  <si>
    <t>+1 (640) 434-3530</t>
  </si>
  <si>
    <t>+1 (480) 336-6527</t>
  </si>
  <si>
    <t>+1 (534) 761-7876</t>
  </si>
  <si>
    <t>+1 (664) 823-0474</t>
  </si>
  <si>
    <t>+1 (487) 178-5485</t>
  </si>
  <si>
    <t>+1 (733) 132-7458</t>
  </si>
  <si>
    <t>+1 (317) 700-3711</t>
  </si>
  <si>
    <t>+1 (883) 248-4764</t>
  </si>
  <si>
    <t>+1 (932) 869-4162</t>
  </si>
  <si>
    <t>+1 (484) 507-1311</t>
  </si>
  <si>
    <t>+1 (615) 730-2601</t>
  </si>
  <si>
    <t>+1 (448) 271-6000</t>
  </si>
  <si>
    <t>+1 (226) 851-7664</t>
  </si>
  <si>
    <t>+1 (500) 771-2735</t>
  </si>
  <si>
    <t>+1 (673) 694-3988</t>
  </si>
  <si>
    <t>+1 (843) 531-3236</t>
  </si>
  <si>
    <t>+1 (353) 519-1147</t>
  </si>
  <si>
    <t>+1 (546) 600-7601</t>
  </si>
  <si>
    <t>+1 (740) 070-5049</t>
  </si>
  <si>
    <t>+1 (616) 762-5448</t>
  </si>
  <si>
    <t>+1 (743) 013-2316</t>
  </si>
  <si>
    <t>+1 (532) 289-1108</t>
  </si>
  <si>
    <t>+1 (612) 271-0899</t>
  </si>
  <si>
    <t>+1 (910) 183-7848</t>
  </si>
  <si>
    <t>+1 (781) 098-3192</t>
  </si>
  <si>
    <t>+1 (689) 283-6537</t>
  </si>
  <si>
    <t>+1 (740) 265-3291</t>
  </si>
  <si>
    <t>+1 (512) 805-0198</t>
  </si>
  <si>
    <t>+1 (280) 536-3094</t>
  </si>
  <si>
    <t>+1 (572) 000-4890</t>
  </si>
  <si>
    <t>+1 (983) 838-6177</t>
  </si>
  <si>
    <t>+1 (861) 260-1840</t>
  </si>
  <si>
    <t>+1 (579) 737-5481</t>
  </si>
  <si>
    <t>+1 (735) 532-8432</t>
  </si>
  <si>
    <t>+1 (653) 448-7290</t>
  </si>
  <si>
    <t>+1 (206) 953-4900</t>
  </si>
  <si>
    <t>+1 (854) 942-6228</t>
  </si>
  <si>
    <t>+1 (648) 578-1428</t>
  </si>
  <si>
    <t>+1 (434) 790-1083</t>
  </si>
  <si>
    <t>+1 (606) 364-4071</t>
  </si>
  <si>
    <t>+1 (646) 240-7408</t>
  </si>
  <si>
    <t>+1 (652) 034-0001</t>
  </si>
  <si>
    <t>+1 (957) 426-9184</t>
  </si>
  <si>
    <t>+1 (671) 866-3416</t>
  </si>
  <si>
    <t>+1 (967) 077-5012</t>
  </si>
  <si>
    <t>+1 (558) 403-4587</t>
  </si>
  <si>
    <t>+1 (314) 558-8664</t>
  </si>
  <si>
    <t>+1 (558) 222-8290</t>
  </si>
  <si>
    <t>+1 (754) 584-3516</t>
  </si>
  <si>
    <t>+1 (202) 140-6618</t>
  </si>
  <si>
    <t>+1 (262) 069-0639</t>
  </si>
  <si>
    <t>+1 (706) 531-1081</t>
  </si>
  <si>
    <t>+1 (523) 284-8093</t>
  </si>
  <si>
    <t>+1 (827) 914-0644</t>
  </si>
  <si>
    <t>+1 (212) 956-9534</t>
  </si>
  <si>
    <t>+1 (536) 532-1477</t>
  </si>
  <si>
    <t>+1 (425) 349-9028</t>
  </si>
  <si>
    <t>+1 (265) 107-8320</t>
  </si>
  <si>
    <t>+1 (575) 401-7905</t>
  </si>
  <si>
    <t>+1 (622) 532-4153</t>
  </si>
  <si>
    <t>+1 (901) 128-3323</t>
  </si>
  <si>
    <t>+1 (626) 300-5037</t>
  </si>
  <si>
    <t>+1 (371) 552-7964</t>
  </si>
  <si>
    <t>+1 (553) 733-3892</t>
  </si>
  <si>
    <t>+1 (305) 698-3629</t>
  </si>
  <si>
    <t>+1 (701) 963-1682</t>
  </si>
  <si>
    <t>+1 (332) 714-8667</t>
  </si>
  <si>
    <t>+1 (559) 277-2237</t>
  </si>
  <si>
    <t>+1 (706) 884-2044</t>
  </si>
  <si>
    <t>+1 (645) 614-6337</t>
  </si>
  <si>
    <t>+1 (870) 857-5498</t>
  </si>
  <si>
    <t>+1 (206) 842-5548</t>
  </si>
  <si>
    <t>+1 (787) 090-9671</t>
  </si>
  <si>
    <t>+1 (220) 683-4144</t>
  </si>
  <si>
    <t>+1 (363) 399-6156</t>
  </si>
  <si>
    <t>+1 (728) 745-0761</t>
  </si>
  <si>
    <t>+1 (683) 958-1621</t>
  </si>
  <si>
    <t>+1 (285) 784-6700</t>
  </si>
  <si>
    <t>+1 (303) 142-7298</t>
  </si>
  <si>
    <t>+1 (569) 204-3037</t>
  </si>
  <si>
    <t>+1 (606) 466-0495</t>
  </si>
  <si>
    <t>+1 (236) 561-7176</t>
  </si>
  <si>
    <t>+1 (303) 477-2837</t>
  </si>
  <si>
    <t>+1 (834) 740-8834</t>
  </si>
  <si>
    <t>+1 (249) 227-6412</t>
  </si>
  <si>
    <t>+1 (888) 296-4471</t>
  </si>
  <si>
    <t>+1 (912) 629-0311</t>
  </si>
  <si>
    <t>+1 (571) 742-9461</t>
  </si>
  <si>
    <t>+1 (544) 580-0744</t>
  </si>
  <si>
    <t>+1 (961) 205-6128</t>
  </si>
  <si>
    <t>+1 (264) 975-5468</t>
  </si>
  <si>
    <t>+1 (289) 623-1249</t>
  </si>
  <si>
    <t>+1 (490) 795-1928</t>
  </si>
  <si>
    <t>+1 (827) 577-5401</t>
  </si>
  <si>
    <t>+1 (963) 362-0656</t>
  </si>
  <si>
    <t>+1 (336) 799-5926</t>
  </si>
  <si>
    <t>+1 (689) 007-1688</t>
  </si>
  <si>
    <t>+1 (768) 710-3119</t>
  </si>
  <si>
    <t>+1 (928) 267-3892</t>
  </si>
  <si>
    <t>+1 (258) 652-8844</t>
  </si>
  <si>
    <t>+1 (774) 320-7462</t>
  </si>
  <si>
    <t>+1 (475) 762-3977</t>
  </si>
  <si>
    <t>+1 (467) 489-8799</t>
  </si>
  <si>
    <t>+1 (414) 050-2659</t>
  </si>
  <si>
    <t>+1 (424) 890-2232</t>
  </si>
  <si>
    <t>+1 (367) 215-7135</t>
  </si>
  <si>
    <t>+1 (349) 812-2933</t>
  </si>
  <si>
    <t>+1 (203) 390-2184</t>
  </si>
  <si>
    <t>+1 (608) 154-4478</t>
  </si>
  <si>
    <t>+1 (686) 454-1872</t>
  </si>
  <si>
    <t>+1 (435) 715-7146</t>
  </si>
  <si>
    <t>+1 (938) 410-8355</t>
  </si>
  <si>
    <t>+1 (266) 571-0436</t>
  </si>
  <si>
    <t>+1 (538) 340-6201</t>
  </si>
  <si>
    <t>+1 (746) 994-5101</t>
  </si>
  <si>
    <t>+1 (551) 771-6885</t>
  </si>
  <si>
    <t>+1 (329) 746-7104</t>
  </si>
  <si>
    <t>+1 (752) 700-8024</t>
  </si>
  <si>
    <t>+1 (984) 800-8065</t>
  </si>
  <si>
    <t>+1 (288) 428-1945</t>
  </si>
  <si>
    <t>+1 (215) 611-1840</t>
  </si>
  <si>
    <t>+1 (382) 182-8627</t>
  </si>
  <si>
    <t>+1 (817) 431-3925</t>
  </si>
  <si>
    <t>+1 (512) 288-5253</t>
  </si>
  <si>
    <t>+1 (281) 517-3779</t>
  </si>
  <si>
    <t>+1 (730) 586-3662</t>
  </si>
  <si>
    <t>+1 (576) 336-3261</t>
  </si>
  <si>
    <t>+1 (739) 165-8126</t>
  </si>
  <si>
    <t>+1 (369) 470-7240</t>
  </si>
  <si>
    <t>+1 (200) 028-0754</t>
  </si>
  <si>
    <t>+1 (937) 018-4942</t>
  </si>
  <si>
    <t>+1 (570) 909-2031</t>
  </si>
  <si>
    <t>+1 (722) 277-1808</t>
  </si>
  <si>
    <t>+1 (881) 161-4143</t>
  </si>
  <si>
    <t>+1 (231) 950-8313</t>
  </si>
  <si>
    <t>+1 (838) 498-5580</t>
  </si>
  <si>
    <t>+1 (639) 509-5874</t>
  </si>
  <si>
    <t>+1 (789) 492-5386</t>
  </si>
  <si>
    <t>+1 (762) 954-3128</t>
  </si>
  <si>
    <t>+1 (862) 234-1137</t>
  </si>
  <si>
    <t>+1 (735) 323-0016</t>
  </si>
  <si>
    <t>+1 (903) 060-8153</t>
  </si>
  <si>
    <t>+1 (430) 690-4972</t>
  </si>
  <si>
    <t>+1 (509) 190-4650</t>
  </si>
  <si>
    <t>+1 (701) 412-9395</t>
  </si>
  <si>
    <t>+1 (549) 112-6050</t>
  </si>
  <si>
    <t>+1 (835) 877-5598</t>
  </si>
  <si>
    <t>+1 (873) 221-5545</t>
  </si>
  <si>
    <t>+1 (780) 531-3701</t>
  </si>
  <si>
    <t>+1 (432) 845-4010</t>
  </si>
  <si>
    <t>+1 (334) 932-5338</t>
  </si>
  <si>
    <t>+1 (258) 989-1287</t>
  </si>
  <si>
    <t>+1 (712) 446-3157</t>
  </si>
  <si>
    <t>+1 (716) 059-8409</t>
  </si>
  <si>
    <t>+1 (976) 553-7503</t>
  </si>
  <si>
    <t>+1 (364) 518-6308</t>
  </si>
  <si>
    <t>+1 (464) 674-8820</t>
  </si>
  <si>
    <t>+1 (653) 310-0784</t>
  </si>
  <si>
    <t>+1 (408) 373-0022</t>
  </si>
  <si>
    <t>+1 (778) 297-5383</t>
  </si>
  <si>
    <t>+1 (968) 821-0590</t>
  </si>
  <si>
    <t>+1 (981) 592-2087</t>
  </si>
  <si>
    <t>+1 (975) 255-0988</t>
  </si>
  <si>
    <t>+1 (234) 371-6431</t>
  </si>
  <si>
    <t>+1 (302) 459-4634</t>
  </si>
  <si>
    <t>+1 (471) 592-0707</t>
  </si>
  <si>
    <t>+1 (624) 378-8875</t>
  </si>
  <si>
    <t>+1 (248) 364-1741</t>
  </si>
  <si>
    <t>+1 (935) 078-5011</t>
  </si>
  <si>
    <t>+1 (920) 822-7821</t>
  </si>
  <si>
    <t>+1 (944) 566-6756</t>
  </si>
  <si>
    <t>+1 (740) 074-6935</t>
  </si>
  <si>
    <t>+1 (229) 175-2133</t>
  </si>
  <si>
    <t>+1 (679) 972-1410</t>
  </si>
  <si>
    <t>+1 (249) 570-3884</t>
  </si>
  <si>
    <t>+1 (440) 121-1300</t>
  </si>
  <si>
    <t>+1 (635) 575-3792</t>
  </si>
  <si>
    <t>+1 (355) 387-4486</t>
  </si>
  <si>
    <t>+1 (627) 187-1578</t>
  </si>
  <si>
    <t>+1 (905) 732-5267</t>
  </si>
  <si>
    <t>+1 (716) 153-1291</t>
  </si>
  <si>
    <t>+1 (717) 113-1611</t>
  </si>
  <si>
    <t>+1 (357) 499-9014</t>
  </si>
  <si>
    <t>+1 (768) 494-0151</t>
  </si>
  <si>
    <t>+1 (656) 941-5846</t>
  </si>
  <si>
    <t>+1 (615) 971-4872</t>
  </si>
  <si>
    <t>+1 (975) 905-7307</t>
  </si>
  <si>
    <t>+1 (480) 329-9394</t>
  </si>
  <si>
    <t>+1 (362) 099-6069</t>
  </si>
  <si>
    <t>+1 (858) 621-7013</t>
  </si>
  <si>
    <t>+1 (561) 358-6300</t>
  </si>
  <si>
    <t>+1 (561) 643-2504</t>
  </si>
  <si>
    <t>+1 (678) 737-9486</t>
  </si>
  <si>
    <t>+1 (312) 332-1591</t>
  </si>
  <si>
    <t>Mesita</t>
  </si>
  <si>
    <t>Whelen Springs</t>
  </si>
  <si>
    <t>Annandale</t>
  </si>
  <si>
    <t>Natalbany</t>
  </si>
  <si>
    <t>Franklin Borough</t>
  </si>
  <si>
    <t>Berthold</t>
  </si>
  <si>
    <t>Matteson Village</t>
  </si>
  <si>
    <t>James Village</t>
  </si>
  <si>
    <t>New Holland Village</t>
  </si>
  <si>
    <t>Ouray</t>
  </si>
  <si>
    <t>Wolfe</t>
  </si>
  <si>
    <t>Huntley</t>
  </si>
  <si>
    <t>South Milwaukee</t>
  </si>
  <si>
    <t>Glen Raven</t>
  </si>
  <si>
    <t>Villano Beach</t>
  </si>
  <si>
    <t>Walford</t>
  </si>
  <si>
    <t>Watson</t>
  </si>
  <si>
    <t>Hanahan</t>
  </si>
  <si>
    <t>Dongola Village</t>
  </si>
  <si>
    <t>Moro</t>
  </si>
  <si>
    <t>Urbancrest Village</t>
  </si>
  <si>
    <t>Denver Borough</t>
  </si>
  <si>
    <t>Hoople</t>
  </si>
  <si>
    <t>Southlake</t>
  </si>
  <si>
    <t>Tonkawa</t>
  </si>
  <si>
    <t>Waldorf</t>
  </si>
  <si>
    <t>Olive Branch</t>
  </si>
  <si>
    <t>Sidney Village</t>
  </si>
  <si>
    <t>Klein</t>
  </si>
  <si>
    <t>Big Lake Village</t>
  </si>
  <si>
    <t>Poston</t>
  </si>
  <si>
    <t>West Norriton</t>
  </si>
  <si>
    <t>The Crossings</t>
  </si>
  <si>
    <t>Brussels Village</t>
  </si>
  <si>
    <t>Wildrose</t>
  </si>
  <si>
    <t>Donaldson</t>
  </si>
  <si>
    <t>Timberon</t>
  </si>
  <si>
    <t>Webster Village</t>
  </si>
  <si>
    <t>Olustee</t>
  </si>
  <si>
    <t>Williston</t>
  </si>
  <si>
    <t>Morrisonville</t>
  </si>
  <si>
    <t>Mcnab</t>
  </si>
  <si>
    <t>Tidioute Borough</t>
  </si>
  <si>
    <t>Newfane Village</t>
  </si>
  <si>
    <t>Versailles Borough</t>
  </si>
  <si>
    <t>Churdan</t>
  </si>
  <si>
    <t>Mercer Borough</t>
  </si>
  <si>
    <t>Time Village</t>
  </si>
  <si>
    <t>Senecaville Village</t>
  </si>
  <si>
    <t>Greens Fork</t>
  </si>
  <si>
    <t>Pearsonville</t>
  </si>
  <si>
    <t>Shenandoah</t>
  </si>
  <si>
    <t>Gasport</t>
  </si>
  <si>
    <t>Bicknell</t>
  </si>
  <si>
    <t>Mesa</t>
  </si>
  <si>
    <t>Onslow</t>
  </si>
  <si>
    <t>Harrells</t>
  </si>
  <si>
    <t>Bertrand Village</t>
  </si>
  <si>
    <t>Addison Village</t>
  </si>
  <si>
    <t>South Bay</t>
  </si>
  <si>
    <t>Lamar</t>
  </si>
  <si>
    <t>Floresville</t>
  </si>
  <si>
    <t>Grass Valley</t>
  </si>
  <si>
    <t>Willow Oak</t>
  </si>
  <si>
    <t>Fritch</t>
  </si>
  <si>
    <t>Stilesville</t>
  </si>
  <si>
    <t>Repton</t>
  </si>
  <si>
    <t>Glyndon</t>
  </si>
  <si>
    <t>Hopatcong Borough</t>
  </si>
  <si>
    <t>Hannah</t>
  </si>
  <si>
    <t>Spade</t>
  </si>
  <si>
    <t>Tavernier</t>
  </si>
  <si>
    <t>Scammon</t>
  </si>
  <si>
    <t>Lowell Point</t>
  </si>
  <si>
    <t>Hyde Park Borough</t>
  </si>
  <si>
    <t>Ronceverte</t>
  </si>
  <si>
    <t>Ingold</t>
  </si>
  <si>
    <t>Deshler Village</t>
  </si>
  <si>
    <t>Lititz Borough</t>
  </si>
  <si>
    <t>Los Ebanos</t>
  </si>
  <si>
    <t>Netarts</t>
  </si>
  <si>
    <t>River Grove Village</t>
  </si>
  <si>
    <t>East Bethel</t>
  </si>
  <si>
    <t>Redford</t>
  </si>
  <si>
    <t>Cromwell</t>
  </si>
  <si>
    <t>Battle Mountain</t>
  </si>
  <si>
    <t>Emmaus Borough</t>
  </si>
  <si>
    <t>Totowa Borough</t>
  </si>
  <si>
    <t>Ring Borough</t>
  </si>
  <si>
    <t>Atalissa</t>
  </si>
  <si>
    <t>Ben Lomond</t>
  </si>
  <si>
    <t>Walnut Village</t>
  </si>
  <si>
    <t>Marissa Village</t>
  </si>
  <si>
    <t>Cheektowaga</t>
  </si>
  <si>
    <t>Bozeman</t>
  </si>
  <si>
    <t>Pumpkin Center</t>
  </si>
  <si>
    <t>Pflugerville</t>
  </si>
  <si>
    <t>Jamaica</t>
  </si>
  <si>
    <t>Doran</t>
  </si>
  <si>
    <t>Centralvillage</t>
  </si>
  <si>
    <t>Laverne</t>
  </si>
  <si>
    <t>Lake Wildwood</t>
  </si>
  <si>
    <t>Mexico</t>
  </si>
  <si>
    <t>Bison</t>
  </si>
  <si>
    <t>Dyess</t>
  </si>
  <si>
    <t>Wittenberg Village</t>
  </si>
  <si>
    <t>Cisco Village</t>
  </si>
  <si>
    <t>Shueyville</t>
  </si>
  <si>
    <t>Pixley</t>
  </si>
  <si>
    <t>Pick</t>
  </si>
  <si>
    <t>Springborough</t>
  </si>
  <si>
    <t>Brown</t>
  </si>
  <si>
    <t>Morrowville</t>
  </si>
  <si>
    <t>Lucedale</t>
  </si>
  <si>
    <t>Saginaw Ship South</t>
  </si>
  <si>
    <t>East Meadow</t>
  </si>
  <si>
    <t>Keewatin</t>
  </si>
  <si>
    <t>Port Jervis</t>
  </si>
  <si>
    <t>Keyport Borough</t>
  </si>
  <si>
    <t>Northborough</t>
  </si>
  <si>
    <t>Hadar Village</t>
  </si>
  <si>
    <t>Hickory Ridge</t>
  </si>
  <si>
    <t>Munds Park</t>
  </si>
  <si>
    <t>Tunica</t>
  </si>
  <si>
    <t>Winters</t>
  </si>
  <si>
    <t>Irene</t>
  </si>
  <si>
    <t>Birch Tree</t>
  </si>
  <si>
    <t>Penns Creek</t>
  </si>
  <si>
    <t>Bunnell</t>
  </si>
  <si>
    <t>New Miami Village</t>
  </si>
  <si>
    <t>Kwethluk</t>
  </si>
  <si>
    <t>Oil</t>
  </si>
  <si>
    <t>Ree Heights</t>
  </si>
  <si>
    <t>Snyder Borough</t>
  </si>
  <si>
    <t>Nielsville</t>
  </si>
  <si>
    <t>Troup</t>
  </si>
  <si>
    <t>Ricketts</t>
  </si>
  <si>
    <t>Clearlake</t>
  </si>
  <si>
    <t>Penasco</t>
  </si>
  <si>
    <t>Four Corners</t>
  </si>
  <si>
    <t>Pine Glen</t>
  </si>
  <si>
    <t>Lake Hamilton</t>
  </si>
  <si>
    <t>Donovan Village</t>
  </si>
  <si>
    <t>Lockport</t>
  </si>
  <si>
    <t>Whale Pass</t>
  </si>
  <si>
    <t>Bloomburg</t>
  </si>
  <si>
    <t>Scotia Village</t>
  </si>
  <si>
    <t>Irvine</t>
  </si>
  <si>
    <t>Mccrory</t>
  </si>
  <si>
    <t>Affton</t>
  </si>
  <si>
    <t>Italy</t>
  </si>
  <si>
    <t>Pottawattamie Park</t>
  </si>
  <si>
    <t>Prue</t>
  </si>
  <si>
    <t>Cave Junction</t>
  </si>
  <si>
    <t>Delta Junction</t>
  </si>
  <si>
    <t>Brookston</t>
  </si>
  <si>
    <t>Spring Mills</t>
  </si>
  <si>
    <t>Westmont</t>
  </si>
  <si>
    <t>Old Tappan Borough</t>
  </si>
  <si>
    <t>Kuna</t>
  </si>
  <si>
    <t>Rockport</t>
  </si>
  <si>
    <t>Kingsport</t>
  </si>
  <si>
    <t>Hardtner</t>
  </si>
  <si>
    <t>Lily</t>
  </si>
  <si>
    <t>Fontenelle</t>
  </si>
  <si>
    <t>Star Valley Ranch</t>
  </si>
  <si>
    <t>Heidelberg</t>
  </si>
  <si>
    <t>Shell Valley</t>
  </si>
  <si>
    <t>Duquesne</t>
  </si>
  <si>
    <t>Post Falls</t>
  </si>
  <si>
    <t>Valparaiso</t>
  </si>
  <si>
    <t>Norcatur</t>
  </si>
  <si>
    <t>Wyncote</t>
  </si>
  <si>
    <t>Surfside Beach</t>
  </si>
  <si>
    <t>Larkfield-Wikiup</t>
  </si>
  <si>
    <t>Kenilworth Borough</t>
  </si>
  <si>
    <t>Viola</t>
  </si>
  <si>
    <t>Morganfield</t>
  </si>
  <si>
    <t>Greenwich Village</t>
  </si>
  <si>
    <t>Hazel Green Village</t>
  </si>
  <si>
    <t>La Crosse</t>
  </si>
  <si>
    <t>Turlock</t>
  </si>
  <si>
    <t>Viking</t>
  </si>
  <si>
    <t>Forestdale</t>
  </si>
  <si>
    <t>Lemont</t>
  </si>
  <si>
    <t>Hetland</t>
  </si>
  <si>
    <t>Pilot Mound</t>
  </si>
  <si>
    <t>St. Helens</t>
  </si>
  <si>
    <t>Mount Vernon</t>
  </si>
  <si>
    <t>Zanesfield Village</t>
  </si>
  <si>
    <t>Twin Rivers</t>
  </si>
  <si>
    <t>Everetts</t>
  </si>
  <si>
    <t>Rock Creek Village</t>
  </si>
  <si>
    <t>Maypearl</t>
  </si>
  <si>
    <t>Fenwick Island</t>
  </si>
  <si>
    <t>Roebuck</t>
  </si>
  <si>
    <t>Prescott Village</t>
  </si>
  <si>
    <t>Tecumseh</t>
  </si>
  <si>
    <t>Richlands</t>
  </si>
  <si>
    <t>Oglala</t>
  </si>
  <si>
    <t>White Oak East</t>
  </si>
  <si>
    <t>Colton</t>
  </si>
  <si>
    <t>Ak-Chin Village</t>
  </si>
  <si>
    <t>Bayside</t>
  </si>
  <si>
    <t>Waynesboro</t>
  </si>
  <si>
    <t>Elmwood</t>
  </si>
  <si>
    <t>Tygh Valley</t>
  </si>
  <si>
    <t>Lonetree</t>
  </si>
  <si>
    <t>Burney</t>
  </si>
  <si>
    <t>Leshara Village</t>
  </si>
  <si>
    <t>Ravine</t>
  </si>
  <si>
    <t>Hickory Withe</t>
  </si>
  <si>
    <t>Liverpool</t>
  </si>
  <si>
    <t>Sorrento</t>
  </si>
  <si>
    <t>Bainville</t>
  </si>
  <si>
    <t>Brookview</t>
  </si>
  <si>
    <t>Mayview</t>
  </si>
  <si>
    <t>Copperas Cove</t>
  </si>
  <si>
    <t>Rawson Village</t>
  </si>
  <si>
    <t>Edna Bay</t>
  </si>
  <si>
    <t>Opa-Locka</t>
  </si>
  <si>
    <t>Ferrysburg</t>
  </si>
  <si>
    <t>Junctionvillage</t>
  </si>
  <si>
    <t>Chapin Village</t>
  </si>
  <si>
    <t>Albany</t>
  </si>
  <si>
    <t>Gamaliel</t>
  </si>
  <si>
    <t>Daniels</t>
  </si>
  <si>
    <t>Fairmount Heights</t>
  </si>
  <si>
    <t>Trezevant</t>
  </si>
  <si>
    <t>Minneota</t>
  </si>
  <si>
    <t>Solana Beach</t>
  </si>
  <si>
    <t>Elida Village</t>
  </si>
  <si>
    <t>Howard Borough</t>
  </si>
  <si>
    <t>Shishmaref</t>
  </si>
  <si>
    <t>Muddy</t>
  </si>
  <si>
    <t>Bromide</t>
  </si>
  <si>
    <t>Clarkson Valley</t>
  </si>
  <si>
    <t>Muskego</t>
  </si>
  <si>
    <t>Benson Village</t>
  </si>
  <si>
    <t>Pecan Plantation</t>
  </si>
  <si>
    <t>Darwin</t>
  </si>
  <si>
    <t>Spencerport Village</t>
  </si>
  <si>
    <t>Mcdougal</t>
  </si>
  <si>
    <t>Grambling</t>
  </si>
  <si>
    <t>Grand Ridge</t>
  </si>
  <si>
    <t>Boca Raton</t>
  </si>
  <si>
    <t>Gothenburg</t>
  </si>
  <si>
    <t>Gorham Village</t>
  </si>
  <si>
    <t>Ceres</t>
  </si>
  <si>
    <t>Tangelo Park</t>
  </si>
  <si>
    <t>Haralson</t>
  </si>
  <si>
    <t>Norwalk Village</t>
  </si>
  <si>
    <t>Ann Arbor</t>
  </si>
  <si>
    <t>Country Homes</t>
  </si>
  <si>
    <t>Weedpatch</t>
  </si>
  <si>
    <t>Berne</t>
  </si>
  <si>
    <t>Lake Bronson</t>
  </si>
  <si>
    <t>Bloomingdale</t>
  </si>
  <si>
    <t>Santa Fe</t>
  </si>
  <si>
    <t>Knoxville</t>
  </si>
  <si>
    <t>Breedsville Village</t>
  </si>
  <si>
    <t>Silver Creek</t>
  </si>
  <si>
    <t>Gate</t>
  </si>
  <si>
    <t>Chanute</t>
  </si>
  <si>
    <t>New Eagle Borough</t>
  </si>
  <si>
    <t>Homestead Village</t>
  </si>
  <si>
    <t>Vineyard Haven</t>
  </si>
  <si>
    <t>Tovey Village</t>
  </si>
  <si>
    <t>Steamboat Rock</t>
  </si>
  <si>
    <t>Tremont</t>
  </si>
  <si>
    <t>Platteville</t>
  </si>
  <si>
    <t>Flushing Village</t>
  </si>
  <si>
    <t>Highwood</t>
  </si>
  <si>
    <t>East Palo Alto</t>
  </si>
  <si>
    <t>Fairdale</t>
  </si>
  <si>
    <t>Cape Carteret</t>
  </si>
  <si>
    <t>North Kensington</t>
  </si>
  <si>
    <t>Morada</t>
  </si>
  <si>
    <t>Clayton Village</t>
  </si>
  <si>
    <t>Terrell</t>
  </si>
  <si>
    <t>Cana</t>
  </si>
  <si>
    <t>Naplate Village</t>
  </si>
  <si>
    <t>Wiseman</t>
  </si>
  <si>
    <t>Stewartsville</t>
  </si>
  <si>
    <t>Bristow Village</t>
  </si>
  <si>
    <t>Chapman Borough</t>
  </si>
  <si>
    <t>Sneedville</t>
  </si>
  <si>
    <t>Makawao</t>
  </si>
  <si>
    <t>Kipnuk</t>
  </si>
  <si>
    <t>Joice</t>
  </si>
  <si>
    <t>Fair Haven Village</t>
  </si>
  <si>
    <t>Middlesex</t>
  </si>
  <si>
    <t>Camanche</t>
  </si>
  <si>
    <t>Columbia Heights</t>
  </si>
  <si>
    <t>Keyes</t>
  </si>
  <si>
    <t>Sparks</t>
  </si>
  <si>
    <t>Nitro</t>
  </si>
  <si>
    <t>Little Rock</t>
  </si>
  <si>
    <t>Carpenter</t>
  </si>
  <si>
    <t>East Missoula</t>
  </si>
  <si>
    <t>Poyen</t>
  </si>
  <si>
    <t>Brunswick</t>
  </si>
  <si>
    <t>Akutan</t>
  </si>
  <si>
    <t>Butte Village</t>
  </si>
  <si>
    <t>Ranchette Estates</t>
  </si>
  <si>
    <t>Algonquin</t>
  </si>
  <si>
    <t>Cuyuna</t>
  </si>
  <si>
    <t>Cainsville</t>
  </si>
  <si>
    <t>Elderon Village</t>
  </si>
  <si>
    <t>Lehi</t>
  </si>
  <si>
    <t>Nelson Lagoon</t>
  </si>
  <si>
    <t>Grand View Estates</t>
  </si>
  <si>
    <t>Glendora Village</t>
  </si>
  <si>
    <t>Freeland Borough</t>
  </si>
  <si>
    <t>Quakervillage</t>
  </si>
  <si>
    <t>Deering</t>
  </si>
  <si>
    <t>Fairburn</t>
  </si>
  <si>
    <t>St. James</t>
  </si>
  <si>
    <t>Fairwood</t>
  </si>
  <si>
    <t>Stratford Borough</t>
  </si>
  <si>
    <t>Tortolita</t>
  </si>
  <si>
    <t>Enigma</t>
  </si>
  <si>
    <t>Dousman Village</t>
  </si>
  <si>
    <t>Cleves Village</t>
  </si>
  <si>
    <t>Ste. Marie Village</t>
  </si>
  <si>
    <t>Narka</t>
  </si>
  <si>
    <t>Virginia Beach</t>
  </si>
  <si>
    <t>Devola</t>
  </si>
  <si>
    <t>Squaw Valley</t>
  </si>
  <si>
    <t>Port Angeles East</t>
  </si>
  <si>
    <t>Penn Borough</t>
  </si>
  <si>
    <t>Redmon Village</t>
  </si>
  <si>
    <t>Hull Village</t>
  </si>
  <si>
    <t>Long Valley</t>
  </si>
  <si>
    <t>Thomson Village</t>
  </si>
  <si>
    <t>Soap Lake</t>
  </si>
  <si>
    <t>Fond Du Lac</t>
  </si>
  <si>
    <t>East Arcadia</t>
  </si>
  <si>
    <t>Sprague</t>
  </si>
  <si>
    <t>Tiki Island Village</t>
  </si>
  <si>
    <t>Riley</t>
  </si>
  <si>
    <t>Ringwood Village</t>
  </si>
  <si>
    <t>Lake Wissota</t>
  </si>
  <si>
    <t>Paradise Heights</t>
  </si>
  <si>
    <t>Etowah</t>
  </si>
  <si>
    <t>Cherry Valley</t>
  </si>
  <si>
    <t>Fairfield Borough</t>
  </si>
  <si>
    <t>Lumberton</t>
  </si>
  <si>
    <t>Lacombe</t>
  </si>
  <si>
    <t>Centuria Village</t>
  </si>
  <si>
    <t>Christine</t>
  </si>
  <si>
    <t>Hobson</t>
  </si>
  <si>
    <t>Dennison Village</t>
  </si>
  <si>
    <t>Mclemoresville</t>
  </si>
  <si>
    <t>Copperville</t>
  </si>
  <si>
    <t>Halfway Village</t>
  </si>
  <si>
    <t>Napakiak</t>
  </si>
  <si>
    <t>Bronxville Village</t>
  </si>
  <si>
    <t>Angels</t>
  </si>
  <si>
    <t>Heyburn</t>
  </si>
  <si>
    <t>Allenville Village</t>
  </si>
  <si>
    <t>Arvin</t>
  </si>
  <si>
    <t>De Beque</t>
  </si>
  <si>
    <t>String</t>
  </si>
  <si>
    <t>Holiday</t>
  </si>
  <si>
    <t>Southampton Village</t>
  </si>
  <si>
    <t>Waterman Village</t>
  </si>
  <si>
    <t>Gilboa Village</t>
  </si>
  <si>
    <t>Forgan</t>
  </si>
  <si>
    <t>Heritage Hills</t>
  </si>
  <si>
    <t>Mifflin Borough</t>
  </si>
  <si>
    <t>Hallam Borough</t>
  </si>
  <si>
    <t>Archer</t>
  </si>
  <si>
    <t>Chevy Chase</t>
  </si>
  <si>
    <t>Winchester Village</t>
  </si>
  <si>
    <t>Blue River</t>
  </si>
  <si>
    <t>Ansley Village</t>
  </si>
  <si>
    <t>Carver</t>
  </si>
  <si>
    <t>South Coventry</t>
  </si>
  <si>
    <t>Frederick</t>
  </si>
  <si>
    <t>Maxwell</t>
  </si>
  <si>
    <t>Evansville</t>
  </si>
  <si>
    <t>Century Village</t>
  </si>
  <si>
    <t>Dunseith</t>
  </si>
  <si>
    <t>Patchogue Village</t>
  </si>
  <si>
    <t>Arcata</t>
  </si>
  <si>
    <t>Rushville Village</t>
  </si>
  <si>
    <t>Polo</t>
  </si>
  <si>
    <t>Glassboro Borough</t>
  </si>
  <si>
    <t>Tulare</t>
  </si>
  <si>
    <t>Fort Gaines</t>
  </si>
  <si>
    <t>Acton</t>
  </si>
  <si>
    <t>Parker Strip</t>
  </si>
  <si>
    <t>Arbon Valley</t>
  </si>
  <si>
    <t>Kit Carson</t>
  </si>
  <si>
    <t>Sutherland</t>
  </si>
  <si>
    <t>Garber</t>
  </si>
  <si>
    <t>Huttig</t>
  </si>
  <si>
    <t>Moffett</t>
  </si>
  <si>
    <t>Quitman</t>
  </si>
  <si>
    <t>Pinecrest Village</t>
  </si>
  <si>
    <t>Love Valley</t>
  </si>
  <si>
    <t>Renick Village</t>
  </si>
  <si>
    <t>Blairsville</t>
  </si>
  <si>
    <t>Goodview</t>
  </si>
  <si>
    <t>Belleair Shore</t>
  </si>
  <si>
    <t>St. Johns</t>
  </si>
  <si>
    <t>St. Paris Village</t>
  </si>
  <si>
    <t>Sharon Hill Borough</t>
  </si>
  <si>
    <t>Foothill Farms</t>
  </si>
  <si>
    <t>Bakersfield Village</t>
  </si>
  <si>
    <t>Walthill Village</t>
  </si>
  <si>
    <t>Broadland</t>
  </si>
  <si>
    <t>Emerson</t>
  </si>
  <si>
    <t>New Suffolk</t>
  </si>
  <si>
    <t>Scott Village</t>
  </si>
  <si>
    <t>Hurt</t>
  </si>
  <si>
    <t>Upham</t>
  </si>
  <si>
    <t>Amory</t>
  </si>
  <si>
    <t>Chula Vista-Orason</t>
  </si>
  <si>
    <t>Pomeroy Village</t>
  </si>
  <si>
    <t>Maurice</t>
  </si>
  <si>
    <t>Big Rapids</t>
  </si>
  <si>
    <t>River Bluff</t>
  </si>
  <si>
    <t>Gamewell</t>
  </si>
  <si>
    <t>Woods Hole</t>
  </si>
  <si>
    <t>Aristes</t>
  </si>
  <si>
    <t>East Patchogue</t>
  </si>
  <si>
    <t>Corvallis</t>
  </si>
  <si>
    <t>Rocky Mound</t>
  </si>
  <si>
    <t>Orion Village</t>
  </si>
  <si>
    <t>Elmore Village</t>
  </si>
  <si>
    <t>Maybee Village</t>
  </si>
  <si>
    <t>Radersburg</t>
  </si>
  <si>
    <t>Virden Village</t>
  </si>
  <si>
    <t>Loup</t>
  </si>
  <si>
    <t>Trussville</t>
  </si>
  <si>
    <t>Eureka Mill</t>
  </si>
  <si>
    <t>Forest Acres</t>
  </si>
  <si>
    <t>Oronogo</t>
  </si>
  <si>
    <t>Baxley</t>
  </si>
  <si>
    <t>Corry</t>
  </si>
  <si>
    <t>Blackduck</t>
  </si>
  <si>
    <t>Midland Village</t>
  </si>
  <si>
    <t>Carbonado</t>
  </si>
  <si>
    <t>Patterson Village</t>
  </si>
  <si>
    <t>Ballou</t>
  </si>
  <si>
    <t>Austell</t>
  </si>
  <si>
    <t>Barker Ten Mile</t>
  </si>
  <si>
    <t>Richwood Village</t>
  </si>
  <si>
    <t>Glastonbury Center</t>
  </si>
  <si>
    <t>Ivanhoe Estates</t>
  </si>
  <si>
    <t>Meredosia Village</t>
  </si>
  <si>
    <t>Beechwood Trails</t>
  </si>
  <si>
    <t>Brigham</t>
  </si>
  <si>
    <t>Ingleside</t>
  </si>
  <si>
    <t>Iliamna</t>
  </si>
  <si>
    <t>Terril</t>
  </si>
  <si>
    <t>Fairbank</t>
  </si>
  <si>
    <t>Princeton</t>
  </si>
  <si>
    <t>Ellport Borough</t>
  </si>
  <si>
    <t>Metcalf Village</t>
  </si>
  <si>
    <t>Morning Sun</t>
  </si>
  <si>
    <t>Elk Park</t>
  </si>
  <si>
    <t>Alderwood Manor</t>
  </si>
  <si>
    <t>Philmont Village</t>
  </si>
  <si>
    <t>Carroll</t>
  </si>
  <si>
    <t>St. Elmo</t>
  </si>
  <si>
    <t>Hoover</t>
  </si>
  <si>
    <t>Claremore</t>
  </si>
  <si>
    <t>College Place</t>
  </si>
  <si>
    <t>Hurdsfield</t>
  </si>
  <si>
    <t>Flemington</t>
  </si>
  <si>
    <t>Houtzdale Borough</t>
  </si>
  <si>
    <t>Radcliff</t>
  </si>
  <si>
    <t>Greasy</t>
  </si>
  <si>
    <t>Ottawa</t>
  </si>
  <si>
    <t>Pine Valley</t>
  </si>
  <si>
    <t>Tiptonville</t>
  </si>
  <si>
    <t>North Irwin Borough</t>
  </si>
  <si>
    <t>Mermentau Village</t>
  </si>
  <si>
    <t>Wibaux</t>
  </si>
  <si>
    <t>Manteca</t>
  </si>
  <si>
    <t>Wheeling Village</t>
  </si>
  <si>
    <t>White House Station</t>
  </si>
  <si>
    <t>Bonesteel</t>
  </si>
  <si>
    <t>Greenwater</t>
  </si>
  <si>
    <t>Harrold</t>
  </si>
  <si>
    <t>Freeburg Borough</t>
  </si>
  <si>
    <t>Power</t>
  </si>
  <si>
    <t>Bentley</t>
  </si>
  <si>
    <t>Vevay</t>
  </si>
  <si>
    <t>Clatonia Village</t>
  </si>
  <si>
    <t>Wisdom</t>
  </si>
  <si>
    <t>New Britain</t>
  </si>
  <si>
    <t>Diamondville</t>
  </si>
  <si>
    <t>Byron Center</t>
  </si>
  <si>
    <t>Kalama</t>
  </si>
  <si>
    <t>Santa Ynez</t>
  </si>
  <si>
    <t>Highlands</t>
  </si>
  <si>
    <t>Berea</t>
  </si>
  <si>
    <t>Tununak</t>
  </si>
  <si>
    <t>Redwater</t>
  </si>
  <si>
    <t>Sparta</t>
  </si>
  <si>
    <t>Snowville</t>
  </si>
  <si>
    <t>Strawberry Point</t>
  </si>
  <si>
    <t>Catasauqua Borough</t>
  </si>
  <si>
    <t>Thompsonville</t>
  </si>
  <si>
    <t>Wauwatosa</t>
  </si>
  <si>
    <t>County Line</t>
  </si>
  <si>
    <t>Middle Island</t>
  </si>
  <si>
    <t>Kuttawa</t>
  </si>
  <si>
    <t>North Patchogue</t>
  </si>
  <si>
    <t>Seldovia Village</t>
  </si>
  <si>
    <t>Ashaway</t>
  </si>
  <si>
    <t>Pine Village</t>
  </si>
  <si>
    <t>El Reno</t>
  </si>
  <si>
    <t>Griffithville</t>
  </si>
  <si>
    <t>Mchenry</t>
  </si>
  <si>
    <t>Deal Borough</t>
  </si>
  <si>
    <t>Numa</t>
  </si>
  <si>
    <t>Birds Village</t>
  </si>
  <si>
    <t>South English</t>
  </si>
  <si>
    <t>Orchard Mesa</t>
  </si>
  <si>
    <t>New Johnsonville</t>
  </si>
  <si>
    <t>Barneveld Village</t>
  </si>
  <si>
    <t>New England</t>
  </si>
  <si>
    <t>Dupont Village</t>
  </si>
  <si>
    <t>Lahaina</t>
  </si>
  <si>
    <t>Temperance</t>
  </si>
  <si>
    <t>Hankinson</t>
  </si>
  <si>
    <t>Bowdle</t>
  </si>
  <si>
    <t>Lake Roesiger</t>
  </si>
  <si>
    <t>Crystal Lake</t>
  </si>
  <si>
    <t>Annville</t>
  </si>
  <si>
    <t>Stinesville</t>
  </si>
  <si>
    <t>Judith Gap</t>
  </si>
  <si>
    <t>Walkerton</t>
  </si>
  <si>
    <t>Monroeville</t>
  </si>
  <si>
    <t>Merrillville</t>
  </si>
  <si>
    <t>Northvillage</t>
  </si>
  <si>
    <t>New Madison Village</t>
  </si>
  <si>
    <t>Lawrenceburg</t>
  </si>
  <si>
    <t>Burr Oak Village</t>
  </si>
  <si>
    <t>Comfrey</t>
  </si>
  <si>
    <t>Kremlin</t>
  </si>
  <si>
    <t>Ephrata</t>
  </si>
  <si>
    <t>Frank</t>
  </si>
  <si>
    <t>West Haven-Sylvan</t>
  </si>
  <si>
    <t>Windham</t>
  </si>
  <si>
    <t>Raleigh Hills</t>
  </si>
  <si>
    <t>Bay Village</t>
  </si>
  <si>
    <t>Glens Falls North</t>
  </si>
  <si>
    <t>Columbus Village</t>
  </si>
  <si>
    <t>Chrisman</t>
  </si>
  <si>
    <t>Dearborn</t>
  </si>
  <si>
    <t>Maugansville</t>
  </si>
  <si>
    <t>Oak Hill Village</t>
  </si>
  <si>
    <t>Hotevilla-Bacavi</t>
  </si>
  <si>
    <t>Yale</t>
  </si>
  <si>
    <t>Hewitt</t>
  </si>
  <si>
    <t>Phoenix</t>
  </si>
  <si>
    <t>South Greeley</t>
  </si>
  <si>
    <t>Buckman</t>
  </si>
  <si>
    <t>George Village</t>
  </si>
  <si>
    <t>Watford</t>
  </si>
  <si>
    <t>Great Falls</t>
  </si>
  <si>
    <t>Medicine Lodge</t>
  </si>
  <si>
    <t>Stansbury Park</t>
  </si>
  <si>
    <t>Brecksville</t>
  </si>
  <si>
    <t>Grayville</t>
  </si>
  <si>
    <t>Star</t>
  </si>
  <si>
    <t>Arthur</t>
  </si>
  <si>
    <t>Mayfield</t>
  </si>
  <si>
    <t>Grano</t>
  </si>
  <si>
    <t>Shrewsbury Borough</t>
  </si>
  <si>
    <t>Meyers Lake Village</t>
  </si>
  <si>
    <t>Lakehurst Borough</t>
  </si>
  <si>
    <t>West View Borough</t>
  </si>
  <si>
    <t>Hanford</t>
  </si>
  <si>
    <t>Irondequoit</t>
  </si>
  <si>
    <t>Minonk</t>
  </si>
  <si>
    <t>Yorkshire Village</t>
  </si>
  <si>
    <t>Strongsville</t>
  </si>
  <si>
    <t>Robinson</t>
  </si>
  <si>
    <t>Wilkinsburg Borough</t>
  </si>
  <si>
    <t>Aneta</t>
  </si>
  <si>
    <t>Taylors</t>
  </si>
  <si>
    <t>Harrisville</t>
  </si>
  <si>
    <t>Luttrell</t>
  </si>
  <si>
    <t>Peconic</t>
  </si>
  <si>
    <t>Barnum</t>
  </si>
  <si>
    <t>Seconsett Island</t>
  </si>
  <si>
    <t>Eustace</t>
  </si>
  <si>
    <t>Mokelumne Hill</t>
  </si>
  <si>
    <t>Muskegon Heights</t>
  </si>
  <si>
    <t>Olney Springs</t>
  </si>
  <si>
    <t>Bigelow</t>
  </si>
  <si>
    <t>Bridgehampton</t>
  </si>
  <si>
    <t>Oakfield Village</t>
  </si>
  <si>
    <t>Shirley</t>
  </si>
  <si>
    <t>Broomfield</t>
  </si>
  <si>
    <t>Hobart</t>
  </si>
  <si>
    <t>Calumet-Norvelt</t>
  </si>
  <si>
    <t>Rose Hill Acres</t>
  </si>
  <si>
    <t>Buckingham Village</t>
  </si>
  <si>
    <t>Pilot Station</t>
  </si>
  <si>
    <t>Lavon</t>
  </si>
  <si>
    <t>Fox Run</t>
  </si>
  <si>
    <t>Niangua</t>
  </si>
  <si>
    <t>Nemacolin</t>
  </si>
  <si>
    <t>Marina Del Rey</t>
  </si>
  <si>
    <t>Weatherby Lake</t>
  </si>
  <si>
    <t>New Baden Village</t>
  </si>
  <si>
    <t>Minden</t>
  </si>
  <si>
    <t>Casey</t>
  </si>
  <si>
    <t>Winfall</t>
  </si>
  <si>
    <t>Bonham</t>
  </si>
  <si>
    <t>Yates Center</t>
  </si>
  <si>
    <t>Maple Ridge</t>
  </si>
  <si>
    <t>Dekalb</t>
  </si>
  <si>
    <t>Elmira Village</t>
  </si>
  <si>
    <t>Young Harris</t>
  </si>
  <si>
    <t>Mountain Pine</t>
  </si>
  <si>
    <t>Hunts Point</t>
  </si>
  <si>
    <t>Bearcreek</t>
  </si>
  <si>
    <t>Wesleyville Borough</t>
  </si>
  <si>
    <t>Pinckneyville</t>
  </si>
  <si>
    <t>Vista West</t>
  </si>
  <si>
    <t>Rio En Medio</t>
  </si>
  <si>
    <t>Fromberg</t>
  </si>
  <si>
    <t>Hancock Village</t>
  </si>
  <si>
    <t>Valley Head</t>
  </si>
  <si>
    <t>Tupper Lake Village</t>
  </si>
  <si>
    <t>Vandemere</t>
  </si>
  <si>
    <t>Sacred Heart</t>
  </si>
  <si>
    <t>Reese Center</t>
  </si>
  <si>
    <t>Kenmore</t>
  </si>
  <si>
    <t>White Deer</t>
  </si>
  <si>
    <t>Flower Mound</t>
  </si>
  <si>
    <t>Clearview Acres</t>
  </si>
  <si>
    <t>Avocado Heights</t>
  </si>
  <si>
    <t>Bruno</t>
  </si>
  <si>
    <t>Millbrook Village</t>
  </si>
  <si>
    <t>Stallings</t>
  </si>
  <si>
    <t>Weslaco</t>
  </si>
  <si>
    <t>Sebastopol</t>
  </si>
  <si>
    <t>Rushford</t>
  </si>
  <si>
    <t>Valley Green</t>
  </si>
  <si>
    <t>Stagecoach</t>
  </si>
  <si>
    <t>Albright</t>
  </si>
  <si>
    <t>Dillwyn</t>
  </si>
  <si>
    <t>Prague</t>
  </si>
  <si>
    <t>Walterhill</t>
  </si>
  <si>
    <t>West Lebanon</t>
  </si>
  <si>
    <t>Plymouth Meeting</t>
  </si>
  <si>
    <t>Irvington Village</t>
  </si>
  <si>
    <t>Ebensburg Borough</t>
  </si>
  <si>
    <t>Marcus Hook Borough</t>
  </si>
  <si>
    <t>Huntington Station</t>
  </si>
  <si>
    <t>Granite Shoals</t>
  </si>
  <si>
    <t>Gridley Village</t>
  </si>
  <si>
    <t>Simpsonville</t>
  </si>
  <si>
    <t>Wellston</t>
  </si>
  <si>
    <t>Owen</t>
  </si>
  <si>
    <t>Gulf Park Estates</t>
  </si>
  <si>
    <t>Goodman</t>
  </si>
  <si>
    <t>Millers Creek</t>
  </si>
  <si>
    <t>Yazoo</t>
  </si>
  <si>
    <t>Mcmullen</t>
  </si>
  <si>
    <t>Hubbardston Village</t>
  </si>
  <si>
    <t>Hillman Village</t>
  </si>
  <si>
    <t>Selawik</t>
  </si>
  <si>
    <t>Little America</t>
  </si>
  <si>
    <t>Big Delta</t>
  </si>
  <si>
    <t>Lake Erie Beach</t>
  </si>
  <si>
    <t>Hampton Borough</t>
  </si>
  <si>
    <t>Shoreham Village</t>
  </si>
  <si>
    <t>Landfall</t>
  </si>
  <si>
    <t>Prairie</t>
  </si>
  <si>
    <t>Lebanon South</t>
  </si>
  <si>
    <t>Eunice</t>
  </si>
  <si>
    <t>Capron Village</t>
  </si>
  <si>
    <t>Cardiff</t>
  </si>
  <si>
    <t>Bellwood</t>
  </si>
  <si>
    <t>Barrow</t>
  </si>
  <si>
    <t>Grand Cane Village</t>
  </si>
  <si>
    <t>Dobbs Ferry Village</t>
  </si>
  <si>
    <t>Oreland</t>
  </si>
  <si>
    <t>Holts Summit</t>
  </si>
  <si>
    <t>River Ridge</t>
  </si>
  <si>
    <t>Falconer Village</t>
  </si>
  <si>
    <t>Varnam</t>
  </si>
  <si>
    <t>Fonda Village</t>
  </si>
  <si>
    <t>Humansville</t>
  </si>
  <si>
    <t>Manchester Borough</t>
  </si>
  <si>
    <t>Shepherd</t>
  </si>
  <si>
    <t>Buttonwillow</t>
  </si>
  <si>
    <t>Washington</t>
  </si>
  <si>
    <t>Baiting Hollow</t>
  </si>
  <si>
    <t>Oakton</t>
  </si>
  <si>
    <t>Allgood</t>
  </si>
  <si>
    <t>Middle River</t>
  </si>
  <si>
    <t>Bay Shore</t>
  </si>
  <si>
    <t>Zillah</t>
  </si>
  <si>
    <t>Netcong Borough</t>
  </si>
  <si>
    <t>Thayer Village</t>
  </si>
  <si>
    <t>Hartsdale</t>
  </si>
  <si>
    <t>Fulda</t>
  </si>
  <si>
    <t>Lochsloy</t>
  </si>
  <si>
    <t>Judsonia</t>
  </si>
  <si>
    <t>South Flat</t>
  </si>
  <si>
    <t>Pittsburg Village</t>
  </si>
  <si>
    <t>Pine Bluff</t>
  </si>
  <si>
    <t>Depauville</t>
  </si>
  <si>
    <t>Saugatuck</t>
  </si>
  <si>
    <t>Nebo</t>
  </si>
  <si>
    <t>Monticello Village</t>
  </si>
  <si>
    <t>Delavan Lake</t>
  </si>
  <si>
    <t>Kensett</t>
  </si>
  <si>
    <t>Oakport</t>
  </si>
  <si>
    <t>Chambers Estates</t>
  </si>
  <si>
    <t>Pacheco</t>
  </si>
  <si>
    <t>Poseyville</t>
  </si>
  <si>
    <t>Sneads</t>
  </si>
  <si>
    <t>Orchard</t>
  </si>
  <si>
    <t>Trafford Borough</t>
  </si>
  <si>
    <t>Pocatello</t>
  </si>
  <si>
    <t>Rock Port</t>
  </si>
  <si>
    <t>Courtland</t>
  </si>
  <si>
    <t>West Miami</t>
  </si>
  <si>
    <t>Pinckard</t>
  </si>
  <si>
    <t>Tarboro</t>
  </si>
  <si>
    <t>West Covina</t>
  </si>
  <si>
    <t>South Point Village</t>
  </si>
  <si>
    <t>Olmos Park</t>
  </si>
  <si>
    <t>White Center</t>
  </si>
  <si>
    <t>Roosevelt Park</t>
  </si>
  <si>
    <t>Brinkley</t>
  </si>
  <si>
    <t>Ladera Heights</t>
  </si>
  <si>
    <t>Lodi Village</t>
  </si>
  <si>
    <t>Everett</t>
  </si>
  <si>
    <t>Edgefield Village</t>
  </si>
  <si>
    <t>Harlem Heights</t>
  </si>
  <si>
    <t>Villa Heights</t>
  </si>
  <si>
    <t>Wilmer</t>
  </si>
  <si>
    <t>Alicia</t>
  </si>
  <si>
    <t>Hunnewell</t>
  </si>
  <si>
    <t>Westover Hills</t>
  </si>
  <si>
    <t>Cresskill Borough</t>
  </si>
  <si>
    <t>Beloit</t>
  </si>
  <si>
    <t>Bethany Beach</t>
  </si>
  <si>
    <t>Fishers Island</t>
  </si>
  <si>
    <t>Center Line</t>
  </si>
  <si>
    <t>Chattanooga</t>
  </si>
  <si>
    <t>Maringouin</t>
  </si>
  <si>
    <t>Brighton</t>
  </si>
  <si>
    <t>Vandalia</t>
  </si>
  <si>
    <t>Van Wert</t>
  </si>
  <si>
    <t>North Zanesville</t>
  </si>
  <si>
    <t>Morrisville Village</t>
  </si>
  <si>
    <t>Meshoppen Borough</t>
  </si>
  <si>
    <t>Thiells</t>
  </si>
  <si>
    <t>Rib Mountain</t>
  </si>
  <si>
    <t>Greenfield</t>
  </si>
  <si>
    <t>Alva</t>
  </si>
  <si>
    <t>Valentine</t>
  </si>
  <si>
    <t>Idyllwild-Pine Cove</t>
  </si>
  <si>
    <t>Tainter Lake</t>
  </si>
  <si>
    <t>New York</t>
  </si>
  <si>
    <t>Bellemeade</t>
  </si>
  <si>
    <t>Lewis</t>
  </si>
  <si>
    <t>Emerson Village</t>
  </si>
  <si>
    <t>Chualar</t>
  </si>
  <si>
    <t>Pleasant View</t>
  </si>
  <si>
    <t>Dover</t>
  </si>
  <si>
    <t>Petrey</t>
  </si>
  <si>
    <t>Damar</t>
  </si>
  <si>
    <t>Lagrange Village</t>
  </si>
  <si>
    <t>Gary</t>
  </si>
  <si>
    <t>Great Bend</t>
  </si>
  <si>
    <t>Science Hill</t>
  </si>
  <si>
    <t>Sherburn</t>
  </si>
  <si>
    <t>Four Oaks</t>
  </si>
  <si>
    <t>Dennis</t>
  </si>
  <si>
    <t>Rudyard</t>
  </si>
  <si>
    <t>Neilton</t>
  </si>
  <si>
    <t>Kaneohe Station</t>
  </si>
  <si>
    <t>Indian Shores</t>
  </si>
  <si>
    <t>Bergenfield Borough</t>
  </si>
  <si>
    <t>Meadow Lake</t>
  </si>
  <si>
    <t>Zapata Ranch</t>
  </si>
  <si>
    <t>Peach Orchard</t>
  </si>
  <si>
    <t>Springport</t>
  </si>
  <si>
    <t>Verplanck</t>
  </si>
  <si>
    <t>Ritchey</t>
  </si>
  <si>
    <t>Harpersville</t>
  </si>
  <si>
    <t>Lakeside</t>
  </si>
  <si>
    <t>Leando</t>
  </si>
  <si>
    <t>Bear Creek</t>
  </si>
  <si>
    <t>West Pocomoke</t>
  </si>
  <si>
    <t>Inglewood-Finn Hill</t>
  </si>
  <si>
    <t>Carolina Shores</t>
  </si>
  <si>
    <t>Portage Borough</t>
  </si>
  <si>
    <t>St. Matthews</t>
  </si>
  <si>
    <t>Rose Creek</t>
  </si>
  <si>
    <t>New Stanton Borough</t>
  </si>
  <si>
    <t>La Ward</t>
  </si>
  <si>
    <t>Pittsfield</t>
  </si>
  <si>
    <t>Beltsville</t>
  </si>
  <si>
    <t>Central Islip</t>
  </si>
  <si>
    <t>Oakland Borough</t>
  </si>
  <si>
    <t>Hartwell</t>
  </si>
  <si>
    <t>Timber Lake</t>
  </si>
  <si>
    <t>Milford</t>
  </si>
  <si>
    <t>North Platte</t>
  </si>
  <si>
    <t>Sundown Village</t>
  </si>
  <si>
    <t>George</t>
  </si>
  <si>
    <t>Peterborough</t>
  </si>
  <si>
    <t>Medaryville</t>
  </si>
  <si>
    <t>Osmond</t>
  </si>
  <si>
    <t>Bel Air</t>
  </si>
  <si>
    <t>Grand Tower</t>
  </si>
  <si>
    <t>Mattituck</t>
  </si>
  <si>
    <t>Moses Lake North</t>
  </si>
  <si>
    <t>Hugo</t>
  </si>
  <si>
    <t>Hollywood Park</t>
  </si>
  <si>
    <t>Florin</t>
  </si>
  <si>
    <t>Cosmopolis</t>
  </si>
  <si>
    <t>Claude</t>
  </si>
  <si>
    <t>Spragueville</t>
  </si>
  <si>
    <t>Miramar</t>
  </si>
  <si>
    <t>Mettawa Village</t>
  </si>
  <si>
    <t>Batavia</t>
  </si>
  <si>
    <t>Port Barre</t>
  </si>
  <si>
    <t>Fruit Cove</t>
  </si>
  <si>
    <t>Marathon</t>
  </si>
  <si>
    <t>Wyaconda</t>
  </si>
  <si>
    <t>Lihue</t>
  </si>
  <si>
    <t>Cherry Fork Village</t>
  </si>
  <si>
    <t>Cooperton</t>
  </si>
  <si>
    <t>Shellman</t>
  </si>
  <si>
    <t>Fruit Hill</t>
  </si>
  <si>
    <t>Lewellen Village</t>
  </si>
  <si>
    <t>Burr Village</t>
  </si>
  <si>
    <t>Haleburg</t>
  </si>
  <si>
    <t>Milton</t>
  </si>
  <si>
    <t>Loving Village</t>
  </si>
  <si>
    <t>Hoven</t>
  </si>
  <si>
    <t>Laguna Heights</t>
  </si>
  <si>
    <t>Valencia Borough</t>
  </si>
  <si>
    <t>Hardesty</t>
  </si>
  <si>
    <t>Kentwood</t>
  </si>
  <si>
    <t>Petrolia Borough</t>
  </si>
  <si>
    <t>Lanai</t>
  </si>
  <si>
    <t>Zimmerman</t>
  </si>
  <si>
    <t>Bystrom</t>
  </si>
  <si>
    <t>Parkers Prairie</t>
  </si>
  <si>
    <t>Radisson Village</t>
  </si>
  <si>
    <t>Reevesville</t>
  </si>
  <si>
    <t>Foley</t>
  </si>
  <si>
    <t>West Bay Shore</t>
  </si>
  <si>
    <t>De Land Village</t>
  </si>
  <si>
    <t>South Woodstock</t>
  </si>
  <si>
    <t>Ridge Farm Village</t>
  </si>
  <si>
    <t>Hiawatha</t>
  </si>
  <si>
    <t>Kerr</t>
  </si>
  <si>
    <t>Mooresville</t>
  </si>
  <si>
    <t>Lake Shangrila</t>
  </si>
  <si>
    <t>Tusculum</t>
  </si>
  <si>
    <t>Galesville</t>
  </si>
  <si>
    <t>Ellis</t>
  </si>
  <si>
    <t>Sisters</t>
  </si>
  <si>
    <t>Green</t>
  </si>
  <si>
    <t>Westwood Hills</t>
  </si>
  <si>
    <t>Bally Borough</t>
  </si>
  <si>
    <t>West Memphis</t>
  </si>
  <si>
    <t>Mcvey Borough</t>
  </si>
  <si>
    <t>Tar Heel</t>
  </si>
  <si>
    <t>Paukaa</t>
  </si>
  <si>
    <t>Port Alsworth</t>
  </si>
  <si>
    <t>Everly</t>
  </si>
  <si>
    <t>Wardner</t>
  </si>
  <si>
    <t>Woodfin</t>
  </si>
  <si>
    <t>Hemby Bridge</t>
  </si>
  <si>
    <t>Port Ewen</t>
  </si>
  <si>
    <t>Pilot Grove</t>
  </si>
  <si>
    <t>Duncanville</t>
  </si>
  <si>
    <t>Mint Hill</t>
  </si>
  <si>
    <t>Brockport Village</t>
  </si>
  <si>
    <t>North Judson</t>
  </si>
  <si>
    <t>Aventura</t>
  </si>
  <si>
    <t>Kiel</t>
  </si>
  <si>
    <t>Bedford Heights</t>
  </si>
  <si>
    <t>Cedar Park</t>
  </si>
  <si>
    <t>Tarlton Village</t>
  </si>
  <si>
    <t>Melvin Village</t>
  </si>
  <si>
    <t>Tutuilla</t>
  </si>
  <si>
    <t>Alpine Northwest</t>
  </si>
  <si>
    <t>East Butler Borough</t>
  </si>
  <si>
    <t>Live Oak</t>
  </si>
  <si>
    <t>Great River</t>
  </si>
  <si>
    <t>Groveport Village</t>
  </si>
  <si>
    <t>Cottageville</t>
  </si>
  <si>
    <t>Warroad</t>
  </si>
  <si>
    <t>Boswell Borough</t>
  </si>
  <si>
    <t>Bokoshe</t>
  </si>
  <si>
    <t>Anvik</t>
  </si>
  <si>
    <t>Lake Waukomis</t>
  </si>
  <si>
    <t>San Angelo</t>
  </si>
  <si>
    <t>Bellville</t>
  </si>
  <si>
    <t>Barrington Village</t>
  </si>
  <si>
    <t>Cullison</t>
  </si>
  <si>
    <t>Mcalisterville</t>
  </si>
  <si>
    <t>Carey</t>
  </si>
  <si>
    <t>Milliken</t>
  </si>
  <si>
    <t>Millersburg</t>
  </si>
  <si>
    <t>Wamac</t>
  </si>
  <si>
    <t>Texas</t>
  </si>
  <si>
    <t>Christiana Borough</t>
  </si>
  <si>
    <t>Algood</t>
  </si>
  <si>
    <t>South Palm Beach</t>
  </si>
  <si>
    <t>Elm Springs</t>
  </si>
  <si>
    <t>Pine Point</t>
  </si>
  <si>
    <t>Sawmills</t>
  </si>
  <si>
    <t>Falkland</t>
  </si>
  <si>
    <t>Cherryland</t>
  </si>
  <si>
    <t>Winter Garden</t>
  </si>
  <si>
    <t>Hulett</t>
  </si>
  <si>
    <t>939 Clear Edge</t>
  </si>
  <si>
    <t>873 Iron Third Harbor</t>
  </si>
  <si>
    <t>856 Forge Overpass</t>
  </si>
  <si>
    <t>515 Silver Highlands</t>
  </si>
  <si>
    <t>221 Jagged Harbor</t>
  </si>
  <si>
    <t>P.O. Box 51573</t>
  </si>
  <si>
    <t>P.O. Box 42524</t>
  </si>
  <si>
    <t>249 Old Passage</t>
  </si>
  <si>
    <t>843 Old Camp</t>
  </si>
  <si>
    <t>956 Lazy Grove</t>
  </si>
  <si>
    <t>P.O. Box 30184</t>
  </si>
  <si>
    <t>897 Amber Bluff</t>
  </si>
  <si>
    <t>937 Indian Kennedy Lawn</t>
  </si>
  <si>
    <t>670 Lazy Cider</t>
  </si>
  <si>
    <t>370 Eighth Mews</t>
  </si>
  <si>
    <t>325 Iron Bluff Heights</t>
  </si>
  <si>
    <t>P.O. Box 40526</t>
  </si>
  <si>
    <t>399 Hickory Boulevard</t>
  </si>
  <si>
    <t>P.O. Box 92400</t>
  </si>
  <si>
    <t>7 Elm Lane</t>
  </si>
  <si>
    <t>250 Sunny Plaza</t>
  </si>
  <si>
    <t>891 Cinder Track</t>
  </si>
  <si>
    <t>985 Honey Apple Plaza</t>
  </si>
  <si>
    <t>685 Butterfly Orchard</t>
  </si>
  <si>
    <t>403 Pleasant Park</t>
  </si>
  <si>
    <t>215 Stony Horse Bend</t>
  </si>
  <si>
    <t>906 Rustic Glade</t>
  </si>
  <si>
    <t>699 Cider Underpass</t>
  </si>
  <si>
    <t>362 Shady Mall Place</t>
  </si>
  <si>
    <t>95 Lost Smith</t>
  </si>
  <si>
    <t>284 Blue Third</t>
  </si>
  <si>
    <t>619 Deer Plaza</t>
  </si>
  <si>
    <t>218 Rustic Fillmore</t>
  </si>
  <si>
    <t>397 Burning Fox</t>
  </si>
  <si>
    <t>460 Hidden Spur</t>
  </si>
  <si>
    <t>489 Harvest Wall</t>
  </si>
  <si>
    <t>242 Ironwood Track</t>
  </si>
  <si>
    <t>P.O. Box 96650</t>
  </si>
  <si>
    <t>983 Red Fox Nook</t>
  </si>
  <si>
    <t>247 Quiet Divide</t>
  </si>
  <si>
    <t>382 Tawny Heights</t>
  </si>
  <si>
    <t>158 Gate Junction</t>
  </si>
  <si>
    <t>P.O. Box 58302</t>
  </si>
  <si>
    <t>581 Ferry Stravenue</t>
  </si>
  <si>
    <t>694 Quaking Fifth</t>
  </si>
  <si>
    <t>753 Dewy Panda Track</t>
  </si>
  <si>
    <t>698 Clear Track</t>
  </si>
  <si>
    <t>871 Burning Richmond</t>
  </si>
  <si>
    <t>P.O. Box 50324</t>
  </si>
  <si>
    <t>652 Harvest Club</t>
  </si>
  <si>
    <t>703 Lake Harbor</t>
  </si>
  <si>
    <t>420 Rustic Goose</t>
  </si>
  <si>
    <t>372 Brook Trafficway</t>
  </si>
  <si>
    <t>582 High Richmond</t>
  </si>
  <si>
    <t>430 Burning Willow</t>
  </si>
  <si>
    <t>519 Crescent Court</t>
  </si>
  <si>
    <t>840 Deer Street</t>
  </si>
  <si>
    <t>73 Colonial Meadow</t>
  </si>
  <si>
    <t>863 Quaking Inlet</t>
  </si>
  <si>
    <t>272 Misty Avenue</t>
  </si>
  <si>
    <t>61 Rest Curve</t>
  </si>
  <si>
    <t>233 Hickory Corner</t>
  </si>
  <si>
    <t>P.O. Box 95557</t>
  </si>
  <si>
    <t>P.O. Box 78521</t>
  </si>
  <si>
    <t>654 S Way</t>
  </si>
  <si>
    <t>206 Amber Wagon Parade</t>
  </si>
  <si>
    <t>359 Mall Orchard</t>
  </si>
  <si>
    <t>880 Horse Inlet</t>
  </si>
  <si>
    <t>351 Crystal Wall</t>
  </si>
  <si>
    <t>P.O. Box 97362</t>
  </si>
  <si>
    <t>605 Burning Crossroad</t>
  </si>
  <si>
    <t>30 Rocky End Land</t>
  </si>
  <si>
    <t>833 Pleasant Branch Point</t>
  </si>
  <si>
    <t>655 Harvest Fourth Lane</t>
  </si>
  <si>
    <t>881 Lock Vale</t>
  </si>
  <si>
    <t>P.O. Box 95262</t>
  </si>
  <si>
    <t>538 Gentle Loaf Landing</t>
  </si>
  <si>
    <t>230 Tawny Shore</t>
  </si>
  <si>
    <t>221 W Maple Fair</t>
  </si>
  <si>
    <t>537 Shady Nook</t>
  </si>
  <si>
    <t>314 Colonial Drive</t>
  </si>
  <si>
    <t>753 Silent Narrow</t>
  </si>
  <si>
    <t>175 Rapid Ramp</t>
  </si>
  <si>
    <t>973 Clear Richmond</t>
  </si>
  <si>
    <t>189 Willow Bend</t>
  </si>
  <si>
    <t>989 Old Nectar</t>
  </si>
  <si>
    <t>241 Bright Robin Haven</t>
  </si>
  <si>
    <t>752 Lazy Blossom Knoll</t>
  </si>
  <si>
    <t>P.O. Box 98568</t>
  </si>
  <si>
    <t>924 Lazy Berry Street</t>
  </si>
  <si>
    <t>31 Umber Second</t>
  </si>
  <si>
    <t>432 Rest Land</t>
  </si>
  <si>
    <t>P.O. Box 58846</t>
  </si>
  <si>
    <t>963 Elk Meadow</t>
  </si>
  <si>
    <t>13 Harvest First</t>
  </si>
  <si>
    <t>426 Sunny Nook</t>
  </si>
  <si>
    <t>P.O. Box 78673</t>
  </si>
  <si>
    <t>669 Burning Freeway</t>
  </si>
  <si>
    <t>429 Cotton Ford Farms</t>
  </si>
  <si>
    <t>977 End Lane</t>
  </si>
  <si>
    <t>972 Fallen Blossom</t>
  </si>
  <si>
    <t>P.O. Box 67393</t>
  </si>
  <si>
    <t>692 Tawny Walk</t>
  </si>
  <si>
    <t>130 Pleasant Deer Mill</t>
  </si>
  <si>
    <t>717 Wishing Rise Boulevard</t>
  </si>
  <si>
    <t>440 Misty Essex Falls</t>
  </si>
  <si>
    <t>716 Wagon Plain</t>
  </si>
  <si>
    <t>255 Cotton Skyway</t>
  </si>
  <si>
    <t>P.O. Box 40431</t>
  </si>
  <si>
    <t>54 Wintergreen Manor</t>
  </si>
  <si>
    <t>705 Rose Passage</t>
  </si>
  <si>
    <t>651 Indian Road</t>
  </si>
  <si>
    <t>P.O. Box 63425</t>
  </si>
  <si>
    <t>P.O. Box 58439</t>
  </si>
  <si>
    <t>P.O. Box 13922</t>
  </si>
  <si>
    <t>547 Gentle Heights</t>
  </si>
  <si>
    <t>732 E Richmond</t>
  </si>
  <si>
    <t>837 W Acres</t>
  </si>
  <si>
    <t>800 Cinder Elm Pike</t>
  </si>
  <si>
    <t>919 Lazy Grove Mews</t>
  </si>
  <si>
    <t>445 Gentle Dale Heights</t>
  </si>
  <si>
    <t>373 Rustic River</t>
  </si>
  <si>
    <t>917 Summit Plaza</t>
  </si>
  <si>
    <t>381 Rustic Oval</t>
  </si>
  <si>
    <t>P.O. Box 60051</t>
  </si>
  <si>
    <t>158 Golden Lodge</t>
  </si>
  <si>
    <t>432 Stony Ironwood Meadow</t>
  </si>
  <si>
    <t>558 Silent Deer</t>
  </si>
  <si>
    <t>153 Lost Forest</t>
  </si>
  <si>
    <t>460 Emerald Sixth</t>
  </si>
  <si>
    <t>642 Fourth Mount</t>
  </si>
  <si>
    <t>952 Easy Loaf Falls</t>
  </si>
  <si>
    <t>P.O. Box 61911</t>
  </si>
  <si>
    <t>P.O. Box 85897</t>
  </si>
  <si>
    <t>951 High Hickory Knoll</t>
  </si>
  <si>
    <t>P.O. Box 22837</t>
  </si>
  <si>
    <t>162 Pond Corner</t>
  </si>
  <si>
    <t>506 Crystal Park</t>
  </si>
  <si>
    <t>396 Stony Dale Stravenue</t>
  </si>
  <si>
    <t>P.O. Box 30109</t>
  </si>
  <si>
    <t>126 E Ferry Extension</t>
  </si>
  <si>
    <t>P.O. Box 73094</t>
  </si>
  <si>
    <t>508 Colonial Flat</t>
  </si>
  <si>
    <t>695 Bright Skyway</t>
  </si>
  <si>
    <t>488 Crystal Gate</t>
  </si>
  <si>
    <t>426 Third Farms</t>
  </si>
  <si>
    <t>765 Fallen Gate</t>
  </si>
  <si>
    <t>333 Umber Passage</t>
  </si>
  <si>
    <t>815 Nectar Estate</t>
  </si>
  <si>
    <t>395 E Elk</t>
  </si>
  <si>
    <t>P.O. Box 30234</t>
  </si>
  <si>
    <t>512 Eighth Corner</t>
  </si>
  <si>
    <t>371 Stream Bank</t>
  </si>
  <si>
    <t>145 Sunny Cider</t>
  </si>
  <si>
    <t>11 Cloud Stravenue</t>
  </si>
  <si>
    <t>52 Velvet Butterfly Fair</t>
  </si>
  <si>
    <t>732 Umber Eighth</t>
  </si>
  <si>
    <t>577 Light Turnpike</t>
  </si>
  <si>
    <t>497 N Arcade</t>
  </si>
  <si>
    <t>897 Smith Bend</t>
  </si>
  <si>
    <t>760 River Ridge</t>
  </si>
  <si>
    <t>P.O. Box 75244</t>
  </si>
  <si>
    <t>P.O. Box 55715</t>
  </si>
  <si>
    <t>287 Circle Manor</t>
  </si>
  <si>
    <t>640 Indian Timber Knoll</t>
  </si>
  <si>
    <t>174 Ranch Isle</t>
  </si>
  <si>
    <t>629 Stony Butterfly</t>
  </si>
  <si>
    <t>147 Wagon Farms</t>
  </si>
  <si>
    <t>632 Easy Blossom</t>
  </si>
  <si>
    <t>P.O. Box 35631</t>
  </si>
  <si>
    <t>545 Autumn Orchard</t>
  </si>
  <si>
    <t>34 Umber Rose</t>
  </si>
  <si>
    <t>P.O. Box 46377</t>
  </si>
  <si>
    <t>P.O. Box 96345</t>
  </si>
  <si>
    <t>870 Gentle Square</t>
  </si>
  <si>
    <t>683 Dusty Trafficway</t>
  </si>
  <si>
    <t>539 Honey Chase</t>
  </si>
  <si>
    <t>P.O. Box 33568</t>
  </si>
  <si>
    <t>9 Middle Squaw</t>
  </si>
  <si>
    <t>552 Ferry Walk</t>
  </si>
  <si>
    <t>724 Amber Third Knoll</t>
  </si>
  <si>
    <t>P.O. Box 37199</t>
  </si>
  <si>
    <t>P.O. Box 98518</t>
  </si>
  <si>
    <t>577 Shady Annex</t>
  </si>
  <si>
    <t>784 Little Fox</t>
  </si>
  <si>
    <t>270 Rest Meadow</t>
  </si>
  <si>
    <t>256 Crystal River Port</t>
  </si>
  <si>
    <t>212 Zephyr Jetty</t>
  </si>
  <si>
    <t>329 Easy Pioneer Point</t>
  </si>
  <si>
    <t>904 Umber Expressway</t>
  </si>
  <si>
    <t>277 Green Farms</t>
  </si>
  <si>
    <t>P.O. Box 37803</t>
  </si>
  <si>
    <t>961 Sleepy Flat Crossing</t>
  </si>
  <si>
    <t>967 Wagon Throughway</t>
  </si>
  <si>
    <t>819 Middle Lagoon Bend</t>
  </si>
  <si>
    <t>P.O. Box 78405</t>
  </si>
  <si>
    <t>P.O. Box 21886</t>
  </si>
  <si>
    <t>195 Wishing Lake Boulevard</t>
  </si>
  <si>
    <t>907 Honey Valley</t>
  </si>
  <si>
    <t>35 Silent End Dell</t>
  </si>
  <si>
    <t>918 Easy Pike</t>
  </si>
  <si>
    <t>363 High Barn</t>
  </si>
  <si>
    <t>578 Burning Light</t>
  </si>
  <si>
    <t>P.O. Box 43208</t>
  </si>
  <si>
    <t>P.O. Box 53666</t>
  </si>
  <si>
    <t>277 Emerald Estate</t>
  </si>
  <si>
    <t>828 Velvet Neck Vista</t>
  </si>
  <si>
    <t>71 Sunny Drive</t>
  </si>
  <si>
    <t>746 Quaking Glade</t>
  </si>
  <si>
    <t>999 W Port</t>
  </si>
  <si>
    <t>987 Lake Orchard</t>
  </si>
  <si>
    <t>428 Rapid Lane</t>
  </si>
  <si>
    <t>P.O. Box 18499</t>
  </si>
  <si>
    <t>905 Gentle View</t>
  </si>
  <si>
    <t>500 Leaf Landing</t>
  </si>
  <si>
    <t>415 Merry Bay</t>
  </si>
  <si>
    <t>298 Burning Berry</t>
  </si>
  <si>
    <t>381 High Peavey Mount</t>
  </si>
  <si>
    <t>800 Crystal Village</t>
  </si>
  <si>
    <t>P.O. Box 14706</t>
  </si>
  <si>
    <t>723 High Embers</t>
  </si>
  <si>
    <t>53 Circle Way</t>
  </si>
  <si>
    <t>206 Honey Passage</t>
  </si>
  <si>
    <t>499 Wishing Promenade</t>
  </si>
  <si>
    <t>608 Crystal Ferry</t>
  </si>
  <si>
    <t>688 Cozy Trail</t>
  </si>
  <si>
    <t>486 Grand Essex Port</t>
  </si>
  <si>
    <t>454 Wishing Orchard</t>
  </si>
  <si>
    <t>76 Lost Bayoo</t>
  </si>
  <si>
    <t>P.O. Box 26151</t>
  </si>
  <si>
    <t>P.O. Box 20517</t>
  </si>
  <si>
    <t>P.O. Box 22955</t>
  </si>
  <si>
    <t>186 Burning Fair</t>
  </si>
  <si>
    <t>825 First Walk</t>
  </si>
  <si>
    <t>344 W Perkins Orchard</t>
  </si>
  <si>
    <t>846 Clear Bypass</t>
  </si>
  <si>
    <t>460 Iron Overpass</t>
  </si>
  <si>
    <t>290 Heather Highway</t>
  </si>
  <si>
    <t>505 Hidden Flat Crest</t>
  </si>
  <si>
    <t>764 Cotton Goose</t>
  </si>
  <si>
    <t>195 Clear Cloud Way</t>
  </si>
  <si>
    <t>177 Cedar Bear Beach</t>
  </si>
  <si>
    <t>897 Barn Arcade</t>
  </si>
  <si>
    <t>145 S Wagon Run</t>
  </si>
  <si>
    <t>599 Harvest Pine</t>
  </si>
  <si>
    <t>851 Silver Bypass</t>
  </si>
  <si>
    <t>452 Zephyr Bank</t>
  </si>
  <si>
    <t>924 Bluff Drive</t>
  </si>
  <si>
    <t>P.O. Box 53699</t>
  </si>
  <si>
    <t>963 Lake Way</t>
  </si>
  <si>
    <t>841 Broad Mountain</t>
  </si>
  <si>
    <t>956 Silver Deer</t>
  </si>
  <si>
    <t>713 Little Autumn Plain</t>
  </si>
  <si>
    <t>779 First Crest</t>
  </si>
  <si>
    <t>785 Pine Freeway</t>
  </si>
  <si>
    <t>P.O. Box 37037</t>
  </si>
  <si>
    <t>434 Deer Pike</t>
  </si>
  <si>
    <t>P.O. Box 53489</t>
  </si>
  <si>
    <t>768 Lazy Place</t>
  </si>
  <si>
    <t>801 Timber Mews</t>
  </si>
  <si>
    <t>840 Round Elk Pike</t>
  </si>
  <si>
    <t>P.O. Box 18951</t>
  </si>
  <si>
    <t>697 Deer Crest</t>
  </si>
  <si>
    <t>520 Harvest Island</t>
  </si>
  <si>
    <t>157 Sleepy Falls</t>
  </si>
  <si>
    <t>438 Crystal Wall</t>
  </si>
  <si>
    <t>711 Blue Barn</t>
  </si>
  <si>
    <t>233 Pleasant Island</t>
  </si>
  <si>
    <t>174 High Trace</t>
  </si>
  <si>
    <t>342 Clear Wall Isle</t>
  </si>
  <si>
    <t>446 Crystal Fork</t>
  </si>
  <si>
    <t>P.O. Box 69329</t>
  </si>
  <si>
    <t>889 Silent Fawn</t>
  </si>
  <si>
    <t>257 Red Farms</t>
  </si>
  <si>
    <t>381 Ford Oval</t>
  </si>
  <si>
    <t>P.O. Box 57893</t>
  </si>
  <si>
    <t>P.O. Box 19678</t>
  </si>
  <si>
    <t>544 Heather Crescent</t>
  </si>
  <si>
    <t>P.O. Box 63996</t>
  </si>
  <si>
    <t>P.O. Box 97843</t>
  </si>
  <si>
    <t>73 Sunny Pond</t>
  </si>
  <si>
    <t>559 Bear Annex</t>
  </si>
  <si>
    <t>P.O. Box 94397</t>
  </si>
  <si>
    <t>121 Middle Barn Viaduct</t>
  </si>
  <si>
    <t>474 Heather Bypass</t>
  </si>
  <si>
    <t>P.O. Box 96773</t>
  </si>
  <si>
    <t>P.O. Box 67338</t>
  </si>
  <si>
    <t>888 Honey Richmond Edge</t>
  </si>
  <si>
    <t>634 Jagged Quail Route</t>
  </si>
  <si>
    <t>714 Round Chase</t>
  </si>
  <si>
    <t>214 Dewy Elm Gardens</t>
  </si>
  <si>
    <t>45 Lazy Center</t>
  </si>
  <si>
    <t>P.O. Box 23336</t>
  </si>
  <si>
    <t>834 Wishing Cove</t>
  </si>
  <si>
    <t>2 Cedar Pony</t>
  </si>
  <si>
    <t>738 Rest Beach</t>
  </si>
  <si>
    <t>595 Cinder Willow</t>
  </si>
  <si>
    <t>928 Stony Hollow</t>
  </si>
  <si>
    <t>203 E Main Alley</t>
  </si>
  <si>
    <t>P.O. Box 40497</t>
  </si>
  <si>
    <t>P.O. Box 25979</t>
  </si>
  <si>
    <t>266 Velvet Fawn Crest</t>
  </si>
  <si>
    <t>738 Cedar Prairie Cove</t>
  </si>
  <si>
    <t>P.O. Box 60003</t>
  </si>
  <si>
    <t>811 S Embers Run</t>
  </si>
  <si>
    <t>310 Middle Lock</t>
  </si>
  <si>
    <t>15 Grove Avenue</t>
  </si>
  <si>
    <t>387 Richmond Ridge</t>
  </si>
  <si>
    <t>419 Harvest Wagon Canyon</t>
  </si>
  <si>
    <t>445 High Ramp</t>
  </si>
  <si>
    <t>538 Stony Ferry Stravenue</t>
  </si>
  <si>
    <t>344 E View Throughway</t>
  </si>
  <si>
    <t>71 Sleepy Tunnel</t>
  </si>
  <si>
    <t>307 Ford Terrace</t>
  </si>
  <si>
    <t>750 W Wall</t>
  </si>
  <si>
    <t>306 W Meadow</t>
  </si>
  <si>
    <t>628 Round First Beach</t>
  </si>
  <si>
    <t>9 Timber Trace</t>
  </si>
  <si>
    <t>P.O. Box 66196</t>
  </si>
  <si>
    <t>131 Noble Highlands</t>
  </si>
  <si>
    <t>613 Clear Lock</t>
  </si>
  <si>
    <t>P.O. Box 25201</t>
  </si>
  <si>
    <t>289 Leaf Union</t>
  </si>
  <si>
    <t>428 Quiet Square</t>
  </si>
  <si>
    <t>182 Cedar Center</t>
  </si>
  <si>
    <t>745 Umber Avenue</t>
  </si>
  <si>
    <t>149 Lazy Nook</t>
  </si>
  <si>
    <t>631 Spur Mount</t>
  </si>
  <si>
    <t>P.O. Box 48531</t>
  </si>
  <si>
    <t>704 Tawny Smith Skyway</t>
  </si>
  <si>
    <t>P.O. Box 53866</t>
  </si>
  <si>
    <t>88 Clear Rose Bridge</t>
  </si>
  <si>
    <t>123 Second Corner</t>
  </si>
  <si>
    <t>915 Quiet Maple Walk</t>
  </si>
  <si>
    <t>953 Cozy Essex</t>
  </si>
  <si>
    <t>409 Rustic Mall Parade</t>
  </si>
  <si>
    <t>219 Silver Freeway</t>
  </si>
  <si>
    <t>108 Horse Promenade</t>
  </si>
  <si>
    <t>794 Indian Lock</t>
  </si>
  <si>
    <t>603 Heather Tunnel</t>
  </si>
  <si>
    <t>77 N Avenue</t>
  </si>
  <si>
    <t>743 Burning Ironwood</t>
  </si>
  <si>
    <t>P.O. Box 75137</t>
  </si>
  <si>
    <t>110 S Goose</t>
  </si>
  <si>
    <t>356 Wishing Field Passage</t>
  </si>
  <si>
    <t>P.O. Box 33633</t>
  </si>
  <si>
    <t>631 First Alley</t>
  </si>
  <si>
    <t>679 Little Bear Pike</t>
  </si>
  <si>
    <t>274 Stony Grove</t>
  </si>
  <si>
    <t>99 Indian Oak Radial</t>
  </si>
  <si>
    <t>283 Blue Pine</t>
  </si>
  <si>
    <t>573 Bright Mission Avenue</t>
  </si>
  <si>
    <t>P.O. Box 95168</t>
  </si>
  <si>
    <t>P.O. Box 28614</t>
  </si>
  <si>
    <t>P.O. Box 32308</t>
  </si>
  <si>
    <t>P.O. Box 85867</t>
  </si>
  <si>
    <t>116 Bright Rose Terrace</t>
  </si>
  <si>
    <t>619 Washington Annex</t>
  </si>
  <si>
    <t>464 Fourth Highway</t>
  </si>
  <si>
    <t>417 Round Apple Chase</t>
  </si>
  <si>
    <t>P.O. Box 78691</t>
  </si>
  <si>
    <t>736 Cozy Treasure Inlet</t>
  </si>
  <si>
    <t>P.O. Box 41749</t>
  </si>
  <si>
    <t>P.O. Box 79460</t>
  </si>
  <si>
    <t>P.O. Box 53232</t>
  </si>
  <si>
    <t>442 Quaking Nook</t>
  </si>
  <si>
    <t>504 Indian Common</t>
  </si>
  <si>
    <t>P.O. Box 59100</t>
  </si>
  <si>
    <t>P.O. Box 71776</t>
  </si>
  <si>
    <t>771 W Place</t>
  </si>
  <si>
    <t>956 Seventh Parkway</t>
  </si>
  <si>
    <t>903 Amber Fawn Lane</t>
  </si>
  <si>
    <t>331 Rose Harbor</t>
  </si>
  <si>
    <t>29 Heather Grove</t>
  </si>
  <si>
    <t>P.O. Box 93380</t>
  </si>
  <si>
    <t>155 Misty Squaw</t>
  </si>
  <si>
    <t>P.O. Box 38939</t>
  </si>
  <si>
    <t>449 Cedar Harbor</t>
  </si>
  <si>
    <t>196 Cedar Stravenue</t>
  </si>
  <si>
    <t>745 Green Arcade</t>
  </si>
  <si>
    <t>298 Brook Gateway</t>
  </si>
  <si>
    <t>573 Silver Mall</t>
  </si>
  <si>
    <t>766 Heather Stead</t>
  </si>
  <si>
    <t>P.O. Box 54499</t>
  </si>
  <si>
    <t>438 S Grove</t>
  </si>
  <si>
    <t>73 Spring Path</t>
  </si>
  <si>
    <t>24 Camp Motorway</t>
  </si>
  <si>
    <t>193 Little Flat Mews</t>
  </si>
  <si>
    <t>334 Indian Seventh Meadow</t>
  </si>
  <si>
    <t>P.O. Box 53956</t>
  </si>
  <si>
    <t>755 Quiet Fillmore Lawn</t>
  </si>
  <si>
    <t>461 Amber Mountain</t>
  </si>
  <si>
    <t>342 Burning Bank</t>
  </si>
  <si>
    <t>938 Fallen Pony</t>
  </si>
  <si>
    <t>997 Amber Vista</t>
  </si>
  <si>
    <t>485 Light Land</t>
  </si>
  <si>
    <t>489 Silent Farms</t>
  </si>
  <si>
    <t>951 Fourth Street</t>
  </si>
  <si>
    <t>474 Noble Rest</t>
  </si>
  <si>
    <t>P.O. Box 23846</t>
  </si>
  <si>
    <t>732 Grand Plain</t>
  </si>
  <si>
    <t>232 Tawny Timber</t>
  </si>
  <si>
    <t>712 Lazy Mountain</t>
  </si>
  <si>
    <t>131 Colonial Point</t>
  </si>
  <si>
    <t>151 Quiet Manor</t>
  </si>
  <si>
    <t>226 Cedar Horse</t>
  </si>
  <si>
    <t>851 Heather Ferry</t>
  </si>
  <si>
    <t>393 Foggy Rose</t>
  </si>
  <si>
    <t>658 Leaf Bypass</t>
  </si>
  <si>
    <t>22 Dale Glen</t>
  </si>
  <si>
    <t>11 Hazy Stead</t>
  </si>
  <si>
    <t>877 Fillmore Knoll</t>
  </si>
  <si>
    <t>261 Umber Forest Skyway</t>
  </si>
  <si>
    <t>368 Pleasant Ridge</t>
  </si>
  <si>
    <t>520 Fallen Lodge Quay</t>
  </si>
  <si>
    <t>600 Pleasant Prairie</t>
  </si>
  <si>
    <t>P.O. Box 77235</t>
  </si>
  <si>
    <t>644 Zephyr Vale</t>
  </si>
  <si>
    <t>119 Blue Anchor</t>
  </si>
  <si>
    <t>316 Shady Mall Mount</t>
  </si>
  <si>
    <t>695 Branch Ledge</t>
  </si>
  <si>
    <t>P.O. Box 24951</t>
  </si>
  <si>
    <t>P.O. Box 48264</t>
  </si>
  <si>
    <t>838 Dewy Shadow</t>
  </si>
  <si>
    <t>81 Easy Deer Trail</t>
  </si>
  <si>
    <t>606 Harvest Dell</t>
  </si>
  <si>
    <t>P.O. Box 63529</t>
  </si>
  <si>
    <t>664 Little Highlands</t>
  </si>
  <si>
    <t>563 Well Driveway</t>
  </si>
  <si>
    <t>325 Jagged Run</t>
  </si>
  <si>
    <t>936 Apple Oval</t>
  </si>
  <si>
    <t>P.O. Box 20381</t>
  </si>
  <si>
    <t>448 Clear Spring</t>
  </si>
  <si>
    <t>773 Shady Loaf</t>
  </si>
  <si>
    <t>878 Iron Essex</t>
  </si>
  <si>
    <t>263 Silver Apple</t>
  </si>
  <si>
    <t>503 Amber Arbor</t>
  </si>
  <si>
    <t>623 Golden Gate Mews</t>
  </si>
  <si>
    <t>538 Merry Approach</t>
  </si>
  <si>
    <t>813 Cozy Well</t>
  </si>
  <si>
    <t>122 Cozy Kennedy</t>
  </si>
  <si>
    <t>605 Pleasant Timber</t>
  </si>
  <si>
    <t>122 Noble Wintergreen Stravenue</t>
  </si>
  <si>
    <t>P.O. Box 18295</t>
  </si>
  <si>
    <t>623 Harvest Goose</t>
  </si>
  <si>
    <t>106 Cider Knoll</t>
  </si>
  <si>
    <t>388 Dewy Cloud</t>
  </si>
  <si>
    <t>883 Colonial Crossing</t>
  </si>
  <si>
    <t>459 Emerald Rapid Trace</t>
  </si>
  <si>
    <t>545 Middle Apple</t>
  </si>
  <si>
    <t>535 Little Spring Expressway</t>
  </si>
  <si>
    <t>P.O. Box 17724</t>
  </si>
  <si>
    <t>P.O. Box 86615</t>
  </si>
  <si>
    <t>234 Jagged Glade</t>
  </si>
  <si>
    <t>45 Spur Vista</t>
  </si>
  <si>
    <t>751 Park Square</t>
  </si>
  <si>
    <t>36 Little Berry</t>
  </si>
  <si>
    <t>847 Lost Curve</t>
  </si>
  <si>
    <t>197 Crescent Vista</t>
  </si>
  <si>
    <t>P.O. Box 91076</t>
  </si>
  <si>
    <t>955 Iron Island</t>
  </si>
  <si>
    <t>P.O. Box 39062</t>
  </si>
  <si>
    <t>192 Round Crossing</t>
  </si>
  <si>
    <t>22 Pony Parkway</t>
  </si>
  <si>
    <t>31 Sky Avenue</t>
  </si>
  <si>
    <t>P.O. Box 69480</t>
  </si>
  <si>
    <t>858 Broad Washington Drive</t>
  </si>
  <si>
    <t>979 Honey Cliff</t>
  </si>
  <si>
    <t>692 Old Robin Junction</t>
  </si>
  <si>
    <t>219 Burning Expressway</t>
  </si>
  <si>
    <t>800 E Well Row</t>
  </si>
  <si>
    <t>996 Forest Swale</t>
  </si>
  <si>
    <t>549 Green Spring</t>
  </si>
  <si>
    <t>723 Indian Rise Driveway</t>
  </si>
  <si>
    <t>695 Kennedy Bank</t>
  </si>
  <si>
    <t>290 Quiet Avenue</t>
  </si>
  <si>
    <t>449 Sunny Squaw</t>
  </si>
  <si>
    <t>473 Heather Corner</t>
  </si>
  <si>
    <t>134 Quiet Quail</t>
  </si>
  <si>
    <t>411 Quiet Estate</t>
  </si>
  <si>
    <t>496 Foggy Elk Turnpike</t>
  </si>
  <si>
    <t>373 Cotton Rabbit</t>
  </si>
  <si>
    <t>P.O. Box 31049</t>
  </si>
  <si>
    <t>757 Red Club Canyon</t>
  </si>
  <si>
    <t>569 Umber Square</t>
  </si>
  <si>
    <t>472 Rose Mews</t>
  </si>
  <si>
    <t>501 Umber Falls</t>
  </si>
  <si>
    <t>859 Old Nectar</t>
  </si>
  <si>
    <t>409 Stony Radial</t>
  </si>
  <si>
    <t>679 Pleasant Loaf Ledge</t>
  </si>
  <si>
    <t>216 Foggy Mount</t>
  </si>
  <si>
    <t>712 Golden Sky Isle</t>
  </si>
  <si>
    <t>P.O. Box 89162</t>
  </si>
  <si>
    <t>952 Bear Expressway</t>
  </si>
  <si>
    <t>606 Sleepy Ranch</t>
  </si>
  <si>
    <t>655 Easy Brook</t>
  </si>
  <si>
    <t>985 Harvest Estate</t>
  </si>
  <si>
    <t>276 Foggy Point</t>
  </si>
  <si>
    <t>128 Quiet Zephyr Gateway</t>
  </si>
  <si>
    <t>999 Indian Forest</t>
  </si>
  <si>
    <t>604 Well Pike</t>
  </si>
  <si>
    <t>271 Forest Ridge</t>
  </si>
  <si>
    <t>P.O. Box 41508</t>
  </si>
  <si>
    <t>P.O. Box 86395</t>
  </si>
  <si>
    <t>528 Gentle Treasure Crossing</t>
  </si>
  <si>
    <t>P.O. Box 86035</t>
  </si>
  <si>
    <t>P.O. Box 50941</t>
  </si>
  <si>
    <t>931 Thunder Fifth Cove</t>
  </si>
  <si>
    <t>P.O. Box 94223</t>
  </si>
  <si>
    <t>276 Merry Oak Lawn</t>
  </si>
  <si>
    <t>448 Field Jetty</t>
  </si>
  <si>
    <t>193 Crystal Autumn</t>
  </si>
  <si>
    <t>P.O. Box 89308</t>
  </si>
  <si>
    <t>936 Blue Brook</t>
  </si>
  <si>
    <t>153 Red Driveway</t>
  </si>
  <si>
    <t>759 Bluff Curve</t>
  </si>
  <si>
    <t>P.O. Box 66682</t>
  </si>
  <si>
    <t>P.O. Box 55767</t>
  </si>
  <si>
    <t>515 Merry Cloud</t>
  </si>
  <si>
    <t>P.O. Box 11266</t>
  </si>
  <si>
    <t>78 Umber Rose Plain</t>
  </si>
  <si>
    <t>296 Cedar Road</t>
  </si>
  <si>
    <t>279 Island Alley</t>
  </si>
  <si>
    <t>621 Golden End</t>
  </si>
  <si>
    <t>570 Green Farms</t>
  </si>
  <si>
    <t>717 Bright Place</t>
  </si>
  <si>
    <t>824 S Elk Highway</t>
  </si>
  <si>
    <t>P.O. Box 74205</t>
  </si>
  <si>
    <t>173 Main Parkway</t>
  </si>
  <si>
    <t>265 Merry Shadow</t>
  </si>
  <si>
    <t>966 Butterfly Quay</t>
  </si>
  <si>
    <t>846 Sunny Cloud</t>
  </si>
  <si>
    <t>605 Pond Court</t>
  </si>
  <si>
    <t>P.O. Box 32237</t>
  </si>
  <si>
    <t>56 Shady Rose</t>
  </si>
  <si>
    <t>P.O. Box 57256</t>
  </si>
  <si>
    <t>138 Cedar Hill Vista</t>
  </si>
  <si>
    <t>P.O. Box 89710</t>
  </si>
  <si>
    <t>P.O. Box 94571</t>
  </si>
  <si>
    <t>566 Heather Goose Haven</t>
  </si>
  <si>
    <t>489 Golden Elk Lawn</t>
  </si>
  <si>
    <t>194 Sleepy Canyon</t>
  </si>
  <si>
    <t>P.O. Box 69731</t>
  </si>
  <si>
    <t>P.O. Box 79543</t>
  </si>
  <si>
    <t>357 Amber Forge Estate</t>
  </si>
  <si>
    <t>249 High Lane</t>
  </si>
  <si>
    <t>523 Round Dam</t>
  </si>
  <si>
    <t>660 Cinder Arcade</t>
  </si>
  <si>
    <t>187 Jagged Row</t>
  </si>
  <si>
    <t>103 Sleepy Smith</t>
  </si>
  <si>
    <t>549 Lock Manor</t>
  </si>
  <si>
    <t>811 Old Second Landing</t>
  </si>
  <si>
    <t>133 Indian Eighth Station</t>
  </si>
  <si>
    <t>656 Bright Trafficway</t>
  </si>
  <si>
    <t>390 Bright Lake Inlet</t>
  </si>
  <si>
    <t>659 S Ninth</t>
  </si>
  <si>
    <t>624 Bright Washington</t>
  </si>
  <si>
    <t>550 E Lake Dam</t>
  </si>
  <si>
    <t>P.O. Box 74848</t>
  </si>
  <si>
    <t>841 Dale Expressway</t>
  </si>
  <si>
    <t>328 Easy Horse</t>
  </si>
  <si>
    <t>698 W Butterfly</t>
  </si>
  <si>
    <t>P.O. Box 33838</t>
  </si>
  <si>
    <t>380 Hidden Camp</t>
  </si>
  <si>
    <t>490 Middle Chase</t>
  </si>
  <si>
    <t>907 Easy Oval</t>
  </si>
  <si>
    <t>321 Broad Island Village</t>
  </si>
  <si>
    <t>702 Rustic Blossom Dell</t>
  </si>
  <si>
    <t>P.O. Box 23323</t>
  </si>
  <si>
    <t>485 Broad Dam</t>
  </si>
  <si>
    <t>P.O. Box 20586</t>
  </si>
  <si>
    <t>461 Gentle Cider</t>
  </si>
  <si>
    <t>536 Silent Corner</t>
  </si>
  <si>
    <t>78 Cinder Trace</t>
  </si>
  <si>
    <t>547 Noble Smith</t>
  </si>
  <si>
    <t>965 Heather Peavey</t>
  </si>
  <si>
    <t>766 Eighth Farms</t>
  </si>
  <si>
    <t>118 Misty Trace</t>
  </si>
  <si>
    <t>999 Blue Fork Bay</t>
  </si>
  <si>
    <t>683 Tawny Forest</t>
  </si>
  <si>
    <t>122 Dusty Edge</t>
  </si>
  <si>
    <t>550 Misty Autumn Fair</t>
  </si>
  <si>
    <t>607 Iron Crossroad</t>
  </si>
  <si>
    <t>515 Dusty Forest Walk</t>
  </si>
  <si>
    <t>P.O. Box 28264</t>
  </si>
  <si>
    <t>595 Stony Pine</t>
  </si>
  <si>
    <t>881 Rabbit Chase</t>
  </si>
  <si>
    <t>627 Ford Port</t>
  </si>
  <si>
    <t>385 E Wintergreen Harbor</t>
  </si>
  <si>
    <t>526 Sleepy Peavey</t>
  </si>
  <si>
    <t>959 Shady Panda</t>
  </si>
  <si>
    <t>387 Cedar Fourth Radial</t>
  </si>
  <si>
    <t>862 Dewy Rest Causeway</t>
  </si>
  <si>
    <t>209 Old Throughway</t>
  </si>
  <si>
    <t>250 Green Kennedy Parade</t>
  </si>
  <si>
    <t>361 Well Gardens</t>
  </si>
  <si>
    <t>67 Golden Creek Gardens</t>
  </si>
  <si>
    <t>339 Rocky Overpass</t>
  </si>
  <si>
    <t>921 Sunny Field Underpass</t>
  </si>
  <si>
    <t>P.O. Box 74582</t>
  </si>
  <si>
    <t>445 Dewy Parade</t>
  </si>
  <si>
    <t>167 Harvest Shadow</t>
  </si>
  <si>
    <t>566 Merry Barn Crest</t>
  </si>
  <si>
    <t>821 Heather Crescent</t>
  </si>
  <si>
    <t>417 Noble Embers</t>
  </si>
  <si>
    <t>522 Umber Pioneer</t>
  </si>
  <si>
    <t>P.O. Box 15043</t>
  </si>
  <si>
    <t>146 Burning Cliff</t>
  </si>
  <si>
    <t>P.O. Box 36684</t>
  </si>
  <si>
    <t>752 Dewy Fillmore Falls</t>
  </si>
  <si>
    <t>162 Hidden Fork Bank</t>
  </si>
  <si>
    <t>630 Wishing Apple</t>
  </si>
  <si>
    <t>P.O. Box 57221</t>
  </si>
  <si>
    <t>650 Branch Expressway</t>
  </si>
  <si>
    <t>894 Merry Pike</t>
  </si>
  <si>
    <t>940 Rustic Crescent Isle</t>
  </si>
  <si>
    <t>83 Iron Timber</t>
  </si>
  <si>
    <t>24 Indian Treasure Bend</t>
  </si>
  <si>
    <t>891 Old Passage</t>
  </si>
  <si>
    <t>P.O. Box 92122</t>
  </si>
  <si>
    <t>613 Elk Walk</t>
  </si>
  <si>
    <t>23 Timber Heights</t>
  </si>
  <si>
    <t>910 Cinder Ferry</t>
  </si>
  <si>
    <t>411 S Stead</t>
  </si>
  <si>
    <t>820 Harvest Summit</t>
  </si>
  <si>
    <t>818 Nectar Mill</t>
  </si>
  <si>
    <t>739 Red Throughway</t>
  </si>
  <si>
    <t>795 Red Lane</t>
  </si>
  <si>
    <t>219 Colonial Turnpike</t>
  </si>
  <si>
    <t>P.O. Box 31189</t>
  </si>
  <si>
    <t>P.O. Box 44215</t>
  </si>
  <si>
    <t>12 Wall Dell</t>
  </si>
  <si>
    <t>724 Indian Ranch Highway</t>
  </si>
  <si>
    <t>84 Pond Extension</t>
  </si>
  <si>
    <t>939 Fallen Well Trail</t>
  </si>
  <si>
    <t>370 Hidden Butterfly Dam</t>
  </si>
  <si>
    <t>358 Jagged Camp Turnpike</t>
  </si>
  <si>
    <t>104 Sixth Beach</t>
  </si>
  <si>
    <t>841 Flat Key</t>
  </si>
  <si>
    <t>355 Hidden Fawn Bayoo</t>
  </si>
  <si>
    <t>335 E Autumn Bay</t>
  </si>
  <si>
    <t>822 Rest Trafficway</t>
  </si>
  <si>
    <t>P.O. Box 49297</t>
  </si>
  <si>
    <t>369 Merry Berry</t>
  </si>
  <si>
    <t>424 Easy Beacon</t>
  </si>
  <si>
    <t>455 Middle Fillmore Terrace</t>
  </si>
  <si>
    <t>P.O. Box 68388</t>
  </si>
  <si>
    <t>384 Round Fourth</t>
  </si>
  <si>
    <t>P.O. Box 75041</t>
  </si>
  <si>
    <t>P.O. Box 38923</t>
  </si>
  <si>
    <t>322 Panda Ledge</t>
  </si>
  <si>
    <t>672 Merry Forest Tunnel</t>
  </si>
  <si>
    <t>174 Cozy Causeway</t>
  </si>
  <si>
    <t>180 Hazy Bluff Highlands</t>
  </si>
  <si>
    <t>210 Easy Knoll</t>
  </si>
  <si>
    <t>666 Blue Cloud Glen</t>
  </si>
  <si>
    <t>135 Velvet Heights</t>
  </si>
  <si>
    <t>353 Rise Overpass</t>
  </si>
  <si>
    <t>105 Elm Edge</t>
  </si>
  <si>
    <t>687 Cinder Zephyr</t>
  </si>
  <si>
    <t>665 Middle Alley</t>
  </si>
  <si>
    <t>216 Merry Berry</t>
  </si>
  <si>
    <t>533 Butterfly Swale</t>
  </si>
  <si>
    <t>P.O. Box 14733</t>
  </si>
  <si>
    <t>924 Fort Land</t>
  </si>
  <si>
    <t>245 Colonial Fillmore</t>
  </si>
  <si>
    <t>P.O. Box 50097</t>
  </si>
  <si>
    <t>786 S Bluff</t>
  </si>
  <si>
    <t>110 Shady Lock</t>
  </si>
  <si>
    <t>P.O. Box 39870</t>
  </si>
  <si>
    <t>423 Honey Maple Landing</t>
  </si>
  <si>
    <t>190 Treasure Estate</t>
  </si>
  <si>
    <t>P.O. Box 81323</t>
  </si>
  <si>
    <t>192 Middle Square</t>
  </si>
  <si>
    <t>7 Noble Bank</t>
  </si>
  <si>
    <t>239 Gentle Robin</t>
  </si>
  <si>
    <t>32 Lazy Barn</t>
  </si>
  <si>
    <t>169 Thunder Farms</t>
  </si>
  <si>
    <t>325 Autumn Key</t>
  </si>
  <si>
    <t>346 Cotton Dam</t>
  </si>
  <si>
    <t>P.O. Box 50367</t>
  </si>
  <si>
    <t>959 Willow Ridge</t>
  </si>
  <si>
    <t>933 Foggy Bend</t>
  </si>
  <si>
    <t>913 Broad Willow</t>
  </si>
  <si>
    <t>153 N Stravenue</t>
  </si>
  <si>
    <t>574 Field Farms</t>
  </si>
  <si>
    <t>P.O. Box 71341</t>
  </si>
  <si>
    <t>737 S Pond</t>
  </si>
  <si>
    <t>P.O. Box 89314</t>
  </si>
  <si>
    <t>211 Perkins Edge</t>
  </si>
  <si>
    <t>95 Grand Fox Square</t>
  </si>
  <si>
    <t>988 Noble Route</t>
  </si>
  <si>
    <t>435 Hazy Glade</t>
  </si>
  <si>
    <t>544 Stony Mall</t>
  </si>
  <si>
    <t>661 Autumn Boulevard</t>
  </si>
  <si>
    <t>P.O. Box 12198</t>
  </si>
  <si>
    <t>874 Cotton Rabbit</t>
  </si>
  <si>
    <t>686 Thunder Park Station</t>
  </si>
  <si>
    <t>788 Burning Fork</t>
  </si>
  <si>
    <t>554 Colonial Plain</t>
  </si>
  <si>
    <t>444 Rustic Inlet</t>
  </si>
  <si>
    <t>60 Rustic Anchor Route</t>
  </si>
  <si>
    <t>381 Shady Barn Causeway</t>
  </si>
  <si>
    <t>478 Mall Promenade</t>
  </si>
  <si>
    <t>P.O. Box 79855</t>
  </si>
  <si>
    <t>495 Honey Pony</t>
  </si>
  <si>
    <t>288 Fillmore Pathway</t>
  </si>
  <si>
    <t>235 Fillmore Highway</t>
  </si>
  <si>
    <t>923 Iron Highway</t>
  </si>
  <si>
    <t>743 Summit Port</t>
  </si>
  <si>
    <t>P.O. Box 45513</t>
  </si>
  <si>
    <t>148 Colonial Circle</t>
  </si>
  <si>
    <t>P.O. Box 97093</t>
  </si>
  <si>
    <t>544 Crystal Horse</t>
  </si>
  <si>
    <t>609 Velvet Fourth</t>
  </si>
  <si>
    <t>P.O. Box 72067</t>
  </si>
  <si>
    <t>284 Cedar Smith Boulevard</t>
  </si>
  <si>
    <t>711 Essex Overpass</t>
  </si>
  <si>
    <t>P.O. Box 28827</t>
  </si>
  <si>
    <t>163 Green Leaf Mews</t>
  </si>
  <si>
    <t>550 Silent Butterfly Driveway</t>
  </si>
  <si>
    <t>P.O. Box 22934</t>
  </si>
  <si>
    <t>P.O. Box 70870</t>
  </si>
  <si>
    <t>996 Crystal Isle</t>
  </si>
  <si>
    <t>P.O. Box 63783</t>
  </si>
  <si>
    <t>74 Peavey Glen</t>
  </si>
  <si>
    <t>413 Branch Causeway</t>
  </si>
  <si>
    <t>576 Burning Ledge</t>
  </si>
  <si>
    <t>27 Foggy Dell</t>
  </si>
  <si>
    <t>578 Tawny Skyway</t>
  </si>
  <si>
    <t>111 Colonial Creek Lawn</t>
  </si>
  <si>
    <t>847 Sunny Crest</t>
  </si>
  <si>
    <t>P.O. Box 96913</t>
  </si>
  <si>
    <t>95 Iron Timber Inlet</t>
  </si>
  <si>
    <t>543 Pleasant Richmond Landing</t>
  </si>
  <si>
    <t>947 W Alley</t>
  </si>
  <si>
    <t>P.O. Box 34730</t>
  </si>
  <si>
    <t>P.O. Box 39344</t>
  </si>
  <si>
    <t>22 W Beach</t>
  </si>
  <si>
    <t>195 Umber Treasure</t>
  </si>
  <si>
    <t>P.O. Box 52045</t>
  </si>
  <si>
    <t>680 Shady Stream</t>
  </si>
  <si>
    <t>975 Iron Essex</t>
  </si>
  <si>
    <t>550 Jagged First</t>
  </si>
  <si>
    <t>669 Shady Rabbit Lawn</t>
  </si>
  <si>
    <t>859 Crystal Mountain</t>
  </si>
  <si>
    <t>9 Green Pony</t>
  </si>
  <si>
    <t>524 Grand Stream Vale</t>
  </si>
  <si>
    <t>850 Hazy Highlands</t>
  </si>
  <si>
    <t>945 Gentle Arcade</t>
  </si>
  <si>
    <t>637 Dusty Fox Passage</t>
  </si>
  <si>
    <t>814 Hazy Vale</t>
  </si>
  <si>
    <t>347 Heather Common</t>
  </si>
  <si>
    <t>573 Lost Circle</t>
  </si>
  <si>
    <t>268 Burning Apple Woods</t>
  </si>
  <si>
    <t>935 Velvet Run</t>
  </si>
  <si>
    <t>375 Dusty Court</t>
  </si>
  <si>
    <t>717 Fillmore Promenade</t>
  </si>
  <si>
    <t>P.O. Box 23283</t>
  </si>
  <si>
    <t>P.O. Box 29688</t>
  </si>
  <si>
    <t>535 Middle Pioneer</t>
  </si>
  <si>
    <t>850 Cedar Cliff</t>
  </si>
  <si>
    <t>571 Velvet First Crossroad</t>
  </si>
  <si>
    <t>59 Merry Bypass</t>
  </si>
  <si>
    <t>988 Spur Track</t>
  </si>
  <si>
    <t>P.O. Box 90732</t>
  </si>
  <si>
    <t>P.O. Box 51472</t>
  </si>
  <si>
    <t>P.O. Box 99821</t>
  </si>
  <si>
    <t>68 Amber Dale Bayoo</t>
  </si>
  <si>
    <t>5 Foggy Spur</t>
  </si>
  <si>
    <t>P.O. Box 57119</t>
  </si>
  <si>
    <t>863 River Ridge</t>
  </si>
  <si>
    <t>143 Velvet Heights</t>
  </si>
  <si>
    <t>118 Stony Elk</t>
  </si>
  <si>
    <t>495 Sunny Horse</t>
  </si>
  <si>
    <t>197 Amber Essex Alley</t>
  </si>
  <si>
    <t>P.O. Box 73866</t>
  </si>
  <si>
    <t>916 Horse Harbor</t>
  </si>
  <si>
    <t>771 Sleepy Spur</t>
  </si>
  <si>
    <t>518 Broad Ferry Tunnel</t>
  </si>
  <si>
    <t>P.O. Box 83853</t>
  </si>
  <si>
    <t>341 Indian Barn</t>
  </si>
  <si>
    <t>836 E Lagoon</t>
  </si>
  <si>
    <t>216 Pleasant Glade</t>
  </si>
  <si>
    <t>P.O. Box 73305</t>
  </si>
  <si>
    <t>P.O. Box 69261</t>
  </si>
  <si>
    <t>695 Creek Boulevard</t>
  </si>
  <si>
    <t>P.O. Box 55183</t>
  </si>
  <si>
    <t>309 Easy Maple</t>
  </si>
  <si>
    <t>477 Circle Ledge</t>
  </si>
  <si>
    <t>969 Amber Highlands</t>
  </si>
  <si>
    <t>175 Cinder Ninth Orchard</t>
  </si>
  <si>
    <t>162 High Chase</t>
  </si>
  <si>
    <t>301 Thunder Extension</t>
  </si>
  <si>
    <t>P.O. Box 69711</t>
  </si>
  <si>
    <t>699 Wishing Rise</t>
  </si>
  <si>
    <t>690 Loaf Pass</t>
  </si>
  <si>
    <t>P.O. Box 21632</t>
  </si>
  <si>
    <t>511 Round Main</t>
  </si>
  <si>
    <t>P.O. Box 67060</t>
  </si>
  <si>
    <t>100 Velvet Perkins</t>
  </si>
  <si>
    <t>496 Stream Highway</t>
  </si>
  <si>
    <t>P.O. Box 36821</t>
  </si>
  <si>
    <t>138 Burning Harbor</t>
  </si>
  <si>
    <t>410 S Pond Gardens</t>
  </si>
  <si>
    <t>306 Sixth Turnpike</t>
  </si>
  <si>
    <t>P.O. Box 82778</t>
  </si>
  <si>
    <t>493 Lodge Swale</t>
  </si>
  <si>
    <t>359 Foggy Treasure</t>
  </si>
  <si>
    <t>501 Easy Willow Shore</t>
  </si>
  <si>
    <t>172 Velvet Throughway</t>
  </si>
  <si>
    <t>501 Panda Track</t>
  </si>
  <si>
    <t>P.O. Box 29753</t>
  </si>
  <si>
    <t>610 Field Route</t>
  </si>
  <si>
    <t>272 Indian Divide</t>
  </si>
  <si>
    <t>855 Cotton Knoll</t>
  </si>
  <si>
    <t>739 Gentle Cliff</t>
  </si>
  <si>
    <t>811 Indian First</t>
  </si>
  <si>
    <t>734 Cedar Seventh</t>
  </si>
  <si>
    <t>P.O. Box 84400</t>
  </si>
  <si>
    <t>645 Old Kennedy</t>
  </si>
  <si>
    <t>P.O. Box 71864</t>
  </si>
  <si>
    <t>485 Burning Barn Underpass</t>
  </si>
  <si>
    <t>769 Lazy Sixth</t>
  </si>
  <si>
    <t>522 Cozy Deer</t>
  </si>
  <si>
    <t>759 Jagged Pony</t>
  </si>
  <si>
    <t>489 Round Gate Landing</t>
  </si>
  <si>
    <t>74 Lost Bypass</t>
  </si>
  <si>
    <t>380 Fifth Bank</t>
  </si>
  <si>
    <t>943 Pine Radial</t>
  </si>
  <si>
    <t>230 Little Bank</t>
  </si>
  <si>
    <t>659 Merry Path</t>
  </si>
  <si>
    <t>135 Blue Pony</t>
  </si>
  <si>
    <t>P.O. Box 18317</t>
  </si>
  <si>
    <t>361 Iron Spring</t>
  </si>
  <si>
    <t>P.O. Box 89926</t>
  </si>
  <si>
    <t>P.O. Box 56553</t>
  </si>
  <si>
    <t>137 Center Expressway</t>
  </si>
  <si>
    <t>432 Amber Mews</t>
  </si>
  <si>
    <t>P.O. Box 40152</t>
  </si>
  <si>
    <t>715 Hidden Overpass</t>
  </si>
  <si>
    <t>800 Shady Glade</t>
  </si>
  <si>
    <t>277 Bear Mill</t>
  </si>
  <si>
    <t>475 Spur Walk</t>
  </si>
  <si>
    <t>88 Washington Plain</t>
  </si>
  <si>
    <t>P.O. Box 91009</t>
  </si>
  <si>
    <t>269 Panda Oval</t>
  </si>
  <si>
    <t>212 Rabbit Road</t>
  </si>
  <si>
    <t>388 Rest Meadow</t>
  </si>
  <si>
    <t>608 S Treasure Junction</t>
  </si>
  <si>
    <t>738 Colonial Pony Bay</t>
  </si>
  <si>
    <t>P.O. Box 98920</t>
  </si>
  <si>
    <t>P.O. Box 34680</t>
  </si>
  <si>
    <t>146 Little Alley</t>
  </si>
  <si>
    <t>14 Wishing Ridge</t>
  </si>
  <si>
    <t>301 Butterfly Chase</t>
  </si>
  <si>
    <t>72 Harvest Dam</t>
  </si>
  <si>
    <t>851 Ironwood Radial</t>
  </si>
  <si>
    <t>68 Rose Hollow</t>
  </si>
  <si>
    <t>P.O. Box 73502</t>
  </si>
  <si>
    <t>307 Quaking Rabbit Estate</t>
  </si>
  <si>
    <t>12 Heather Prairie</t>
  </si>
  <si>
    <t>430 Jagged Course</t>
  </si>
  <si>
    <t>185 Foggy Beach</t>
  </si>
  <si>
    <t>338 Rest Pass</t>
  </si>
  <si>
    <t>429 Gentle Run</t>
  </si>
  <si>
    <t>172 Fillmore Track</t>
  </si>
  <si>
    <t>60 Lazy Road</t>
  </si>
  <si>
    <t>525 Little Zephyr</t>
  </si>
  <si>
    <t>859 Grand Fifth</t>
  </si>
  <si>
    <t>525 Honey Sixth</t>
  </si>
  <si>
    <t>155 Grand Trafficway</t>
  </si>
  <si>
    <t>P.O. Box 75390</t>
  </si>
  <si>
    <t>P.O. Box 30046</t>
  </si>
  <si>
    <t>P.O. Box 30416</t>
  </si>
  <si>
    <t>P.O. Box 54767</t>
  </si>
  <si>
    <t>783 Cedar Wagon Parkway</t>
  </si>
  <si>
    <t>146 Iron Rabbit</t>
  </si>
  <si>
    <t>461 Prairie Tunnel</t>
  </si>
  <si>
    <t>29 Heather Butterfly</t>
  </si>
  <si>
    <t>644 Clear Field Harbor</t>
  </si>
  <si>
    <t>148 Hidden Light Divide</t>
  </si>
  <si>
    <t>68 Honey Acres</t>
  </si>
  <si>
    <t>265 Grand Second Swale</t>
  </si>
  <si>
    <t>P.O. Box 91403</t>
  </si>
  <si>
    <t>358 Dale Avenue</t>
  </si>
  <si>
    <t>730 Emerald Parkway</t>
  </si>
  <si>
    <t>72 Quiet Fort Haven</t>
  </si>
  <si>
    <t>525 Loaf Manor</t>
  </si>
  <si>
    <t>335 Rocky Fork Street</t>
  </si>
  <si>
    <t>306 Beacon Trail</t>
  </si>
  <si>
    <t>P.O. Box 31119</t>
  </si>
  <si>
    <t>P.O. Box 30748</t>
  </si>
  <si>
    <t>515 W Center Beach</t>
  </si>
  <si>
    <t>883 Fort Isle</t>
  </si>
  <si>
    <t>939 Gentle Hollow</t>
  </si>
  <si>
    <t>55 Cedar Well Port</t>
  </si>
  <si>
    <t>P.O. Box 55857</t>
  </si>
  <si>
    <t>P.O. Box 21651</t>
  </si>
  <si>
    <t>218 Honey Passage</t>
  </si>
  <si>
    <t>P.O. Box 27344</t>
  </si>
  <si>
    <t>P.O. Box 66058</t>
  </si>
  <si>
    <t>P.O. Box 73778</t>
  </si>
  <si>
    <t>49 Thunder Canyon</t>
  </si>
  <si>
    <t>514 Grand Pathway</t>
  </si>
  <si>
    <t>P.O. Box 60755</t>
  </si>
  <si>
    <t>914 Rocky Land</t>
  </si>
  <si>
    <t>P.O. Box 84734</t>
  </si>
  <si>
    <t>17 Cozy Leaf Parkway</t>
  </si>
  <si>
    <t>P.O. Box 85750</t>
  </si>
  <si>
    <t>917 Heather Heights</t>
  </si>
  <si>
    <t>176 Pond Lawn</t>
  </si>
  <si>
    <t>368 Hickory Estate</t>
  </si>
  <si>
    <t>404 Dusty Ford</t>
  </si>
  <si>
    <t>P.O. Box 95700</t>
  </si>
  <si>
    <t>859 Silent Meadow</t>
  </si>
  <si>
    <t>684 Thunder Panda</t>
  </si>
  <si>
    <t>140 Thunder Highlands</t>
  </si>
  <si>
    <t>136 Quaking Washington</t>
  </si>
  <si>
    <t>353 Cinder Seventh Ridge</t>
  </si>
  <si>
    <t>726 Rapid Throughway</t>
  </si>
  <si>
    <t>856 Fallen Ford Chase</t>
  </si>
  <si>
    <t>690 Rocky Deer</t>
  </si>
  <si>
    <t>921 Merry Fox Highlands</t>
  </si>
  <si>
    <t>615 Burning Seventh Terrace</t>
  </si>
  <si>
    <t>99 Hazy Richmond Vista</t>
  </si>
  <si>
    <t>415 N Avenue</t>
  </si>
  <si>
    <t>168 Jagged Fillmore</t>
  </si>
  <si>
    <t>622 Cotton Fawn</t>
  </si>
  <si>
    <t>822 Lodge Highway</t>
  </si>
  <si>
    <t>207 Golden Robin Radial</t>
  </si>
  <si>
    <t>643 Cotton Sky Expressway</t>
  </si>
  <si>
    <t>405 Jagged Log Alley</t>
  </si>
  <si>
    <t>P.O. Box 66037</t>
  </si>
  <si>
    <t>229 Sunny Bay</t>
  </si>
  <si>
    <t>899 Round Eighth</t>
  </si>
  <si>
    <t>922 Autumn Lawn</t>
  </si>
  <si>
    <t>873 Elk Dell</t>
  </si>
  <si>
    <t>640 Lazy Mission Throughway</t>
  </si>
  <si>
    <t>925 Velvet Shadow</t>
  </si>
  <si>
    <t>211 Flat Lawn</t>
  </si>
  <si>
    <t>129 Fox Gardens</t>
  </si>
  <si>
    <t>827 Bright Well Orchard</t>
  </si>
  <si>
    <t>132 Nectar Glen</t>
  </si>
  <si>
    <t>430 Sleepy Crescent Inlet</t>
  </si>
  <si>
    <t>P.O. Box 52367</t>
  </si>
  <si>
    <t>P.O. Box 55222</t>
  </si>
  <si>
    <t>985 Quiet Second Motorway</t>
  </si>
  <si>
    <t>476 Rustic Underpass</t>
  </si>
  <si>
    <t>389 Broad Oval</t>
  </si>
  <si>
    <t>P.O. Box 33125</t>
  </si>
  <si>
    <t>668 S Parkway</t>
  </si>
  <si>
    <t>688 Little View</t>
  </si>
  <si>
    <t>468 Broad Club Ridge</t>
  </si>
  <si>
    <t>673 Cozy Treasure Landing</t>
  </si>
  <si>
    <t>788 Stream Inlet</t>
  </si>
  <si>
    <t>223 Dewy Approach</t>
  </si>
  <si>
    <t>Street Address</t>
  </si>
  <si>
    <t>766 Goose SE</t>
  </si>
  <si>
    <t>565 Well NW</t>
  </si>
  <si>
    <t>779 Seventh Viaduct NW</t>
  </si>
  <si>
    <t>661 Rise NW</t>
  </si>
  <si>
    <t>636 Richmond SE</t>
  </si>
  <si>
    <t>344 Elk Meadow SW</t>
  </si>
  <si>
    <t>867 Lake Plaza SE</t>
  </si>
  <si>
    <t>727 Hollow SW</t>
  </si>
  <si>
    <t>994 Arcade SE</t>
  </si>
  <si>
    <t>244 Lock Way NW</t>
  </si>
  <si>
    <t>512 Hickory NE</t>
  </si>
  <si>
    <t>846 Ranch NE</t>
  </si>
  <si>
    <t>256 Falls NE</t>
  </si>
  <si>
    <t>141 Ferry Isle SE</t>
  </si>
  <si>
    <t>638 Oval NW</t>
  </si>
  <si>
    <t>219 Ironwood Arbor SW</t>
  </si>
  <si>
    <t>566 Apple NW</t>
  </si>
  <si>
    <t>197 Squaw Path SE</t>
  </si>
  <si>
    <t>505 Parkway NW</t>
  </si>
  <si>
    <t>206 Underpass NE</t>
  </si>
  <si>
    <t>157 Run SW</t>
  </si>
  <si>
    <t>962 Stead SE</t>
  </si>
  <si>
    <t>38 Fillmore NW</t>
  </si>
  <si>
    <t>70 Woods SE</t>
  </si>
  <si>
    <t>207 Essex Mews SE</t>
  </si>
  <si>
    <t>188 Stravenue NW</t>
  </si>
  <si>
    <t>66 Track SE</t>
  </si>
  <si>
    <t>844 Road NE</t>
  </si>
  <si>
    <t>247 Dell NW</t>
  </si>
  <si>
    <t>266 Light NE</t>
  </si>
  <si>
    <t>617 Quail NW</t>
  </si>
  <si>
    <t>842 Main Alley SE</t>
  </si>
  <si>
    <t>854 Stream SE</t>
  </si>
  <si>
    <t>776 Common NW</t>
  </si>
  <si>
    <t>702 Union SE</t>
  </si>
  <si>
    <t>999 Forge SE</t>
  </si>
  <si>
    <t>826 Forge Bend SE</t>
  </si>
  <si>
    <t>91 Branch SE</t>
  </si>
  <si>
    <t>813 Smith NW</t>
  </si>
  <si>
    <t>726 Third Oval SW</t>
  </si>
  <si>
    <t>281 Embers SW</t>
  </si>
  <si>
    <t>519 Blossom NW</t>
  </si>
  <si>
    <t>INDEX and MATCH (Combined PC/Mac Lesson):</t>
  </si>
  <si>
    <r>
      <t xml:space="preserve">These functions represent the </t>
    </r>
    <r>
      <rPr>
        <i/>
        <sz val="12"/>
        <color theme="1"/>
        <rFont val="Calibri"/>
        <family val="2"/>
        <scheme val="minor"/>
      </rPr>
      <t>best</t>
    </r>
    <r>
      <rPr>
        <sz val="12"/>
        <color theme="1"/>
        <rFont val="Calibri"/>
        <family val="2"/>
        <scheme val="minor"/>
      </rPr>
      <t xml:space="preserve"> way to retrieve data from ranges of cells in Excel - they're faster and more flexible than VLOOKUP and HLOOKUP,</t>
    </r>
  </si>
  <si>
    <t>and they get around the limitations of those functions, such as the need to know the exact row # or column # in advance.</t>
  </si>
  <si>
    <r>
      <t xml:space="preserve">You use these </t>
    </r>
    <r>
      <rPr>
        <i/>
        <sz val="12"/>
        <color theme="1"/>
        <rFont val="Calibri"/>
        <family val="2"/>
        <scheme val="minor"/>
      </rPr>
      <t>all the time</t>
    </r>
    <r>
      <rPr>
        <sz val="12"/>
        <color theme="1"/>
        <rFont val="Calibri"/>
        <family val="2"/>
        <scheme val="minor"/>
      </rPr>
      <t xml:space="preserve"> in data analysis to "join together" data from different tables, and also in financial models to retrieve data from</t>
    </r>
  </si>
  <si>
    <t>"Calculations" or "Data" pages and display it in the spots you want.</t>
  </si>
  <si>
    <t>The Key Functions and Their Applications in Data Analysis</t>
  </si>
  <si>
    <t>=INDEX</t>
  </si>
  <si>
    <t>=MATCH</t>
  </si>
  <si>
    <t>Returns a value or the reference of a cell at the intersection of a row and column in a range</t>
  </si>
  <si>
    <t>Returns the relative position of an item in a row, column, or other array</t>
  </si>
  <si>
    <t>=INDEX(Array, Row Number, Column Number)</t>
  </si>
  <si>
    <t>=MATCH(Lookup Value, Lookup Array, Match Type (Normally 0 for Exact Match))</t>
  </si>
  <si>
    <t>Yes, these functions are a little harder to write than VLOOKUP and HLOOKUP, but once you see how much more powerful they are, you'll never</t>
  </si>
  <si>
    <t>want to go back.</t>
  </si>
  <si>
    <t>We'll demonstrate how to use these functions here, using some simple examples, and then, in Part 2 (next lesson), show you how to apply these</t>
  </si>
  <si>
    <t>functions in financial models to set up scenarios and data retrieval.</t>
  </si>
  <si>
    <r>
      <t xml:space="preserve">"Array" is just the range of cells in Excel you want to use, in most cases. Note that </t>
    </r>
    <r>
      <rPr>
        <b/>
        <sz val="12"/>
        <color theme="1"/>
        <rFont val="Calibri"/>
        <family val="2"/>
        <scheme val="minor"/>
      </rPr>
      <t>the column number is an optional input</t>
    </r>
    <r>
      <rPr>
        <sz val="12"/>
        <color theme="1"/>
        <rFont val="Calibri"/>
        <family val="2"/>
        <scheme val="minor"/>
      </rPr>
      <t xml:space="preserve"> - if you don't enter</t>
    </r>
  </si>
  <si>
    <t>If you actually have to enter the row # and column # manually, INDEX is not too useful - it's just a worse version of VLOOKUP.</t>
  </si>
  <si>
    <t>But if you combine INDEX with MATCH to automatically retrieve the row and column #'s, then you get a very powerful function combination.</t>
  </si>
  <si>
    <r>
      <t xml:space="preserve">MATCH lets you look for something like "State" or "Hire Date" in a row or column, and it returns the </t>
    </r>
    <r>
      <rPr>
        <i/>
        <sz val="12"/>
        <color theme="1"/>
        <rFont val="Calibri"/>
        <family val="2"/>
        <scheme val="minor"/>
      </rPr>
      <t>relative position</t>
    </r>
    <r>
      <rPr>
        <sz val="12"/>
        <color theme="1"/>
        <rFont val="Calibri"/>
        <family val="2"/>
        <scheme val="minor"/>
      </rPr>
      <t>… such as column #4 or #5</t>
    </r>
  </si>
  <si>
    <t>in the range of cells.</t>
  </si>
  <si>
    <t>You normally pass in a single row or column for the "Lookup Array" part.</t>
  </si>
  <si>
    <r>
      <t xml:space="preserve">When using these functions together, you need to make sure that </t>
    </r>
    <r>
      <rPr>
        <b/>
        <sz val="12"/>
        <color theme="1"/>
        <rFont val="Calibri"/>
        <family val="2"/>
        <scheme val="minor"/>
      </rPr>
      <t>the "size" of the Lookup Array in the MATCH function is the same as the</t>
    </r>
  </si>
  <si>
    <r>
      <t xml:space="preserve">Does </t>
    </r>
    <r>
      <rPr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need to be </t>
    </r>
    <r>
      <rPr>
        <i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that exact area, but must have the same # of rows and must start and end in the same row. Easier to illustrate with an example.</t>
    </r>
  </si>
  <si>
    <t>Rewrite the Commissions formula here using INDEX and MATCH instead of VLOOKUP. Also, do not hard-code anything - link to the appropriate</t>
  </si>
  <si>
    <t>cells in the Sales_Reps sheet and use anchoring and MATCH functions to do the work.</t>
  </si>
  <si>
    <r>
      <t>size of the Array in the INDEX function.</t>
    </r>
    <r>
      <rPr>
        <sz val="12"/>
        <color theme="1"/>
        <rFont val="Calibri"/>
        <family val="2"/>
        <scheme val="minor"/>
      </rPr>
      <t xml:space="preserve"> If you're matching in a column there, and it's 20 rows, you need to pass in a 20-row column for the</t>
    </r>
  </si>
  <si>
    <t>INDEX function.</t>
  </si>
  <si>
    <t>Exercise - Rewrite the Commissions Formula</t>
  </si>
  <si>
    <t>anything, Excel will just assume "1." This can be helpful for shortening formulas in some cases. But it only works if there's just one column</t>
  </si>
  <si>
    <t>in the range of cells you're indexing - it will generate a #REF! error otherwise.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</si>
</sst>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164" formatCode="00000"/>
    <numFmt numFmtId="165" formatCode="yyyy"/>
    <numFmt numFmtId="166" formatCode="0.0\ %_);[Red]\(0.0%\)"/>
    <numFmt numFmtId="167" formatCode="yyyy\-mm\-dd"/>
    <numFmt numFmtId="168" formatCode="[&lt;=9999999]###\-####;\(###\)\ ###\-####"/>
    <numFmt numFmtId="169" formatCode="0.0%"/>
    <numFmt numFmtId="170" formatCode="_([$$-409]* #,##0_);_([$$-409]* \(#,##0\);_([$$-409]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3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Border="1"/>
    <xf numFmtId="42" fontId="10" fillId="0" borderId="0" xfId="0" applyNumberFormat="1" applyFont="1" applyBorder="1"/>
    <xf numFmtId="1" fontId="10" fillId="0" borderId="0" xfId="0" applyNumberFormat="1" applyFont="1" applyBorder="1"/>
    <xf numFmtId="41" fontId="10" fillId="0" borderId="0" xfId="0" applyNumberFormat="1" applyFont="1" applyBorder="1"/>
    <xf numFmtId="0" fontId="10" fillId="0" borderId="0" xfId="0" applyFont="1"/>
    <xf numFmtId="0" fontId="10" fillId="2" borderId="1" xfId="0" applyFont="1" applyFill="1" applyBorder="1"/>
    <xf numFmtId="165" fontId="10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166" fontId="11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5" fontId="10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8" fillId="0" borderId="0" xfId="0" applyFont="1" applyFill="1" applyBorder="1"/>
    <xf numFmtId="42" fontId="8" fillId="0" borderId="0" xfId="0" applyNumberFormat="1" applyFont="1" applyFill="1" applyBorder="1"/>
    <xf numFmtId="41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/>
    <xf numFmtId="41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/>
    <xf numFmtId="165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166" fontId="8" fillId="0" borderId="0" xfId="0" applyNumberFormat="1" applyFont="1" applyBorder="1"/>
    <xf numFmtId="0" fontId="8" fillId="2" borderId="0" xfId="0" applyFont="1" applyFill="1"/>
    <xf numFmtId="165" fontId="8" fillId="0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/>
    <xf numFmtId="0" fontId="8" fillId="2" borderId="1" xfId="0" applyFont="1" applyFill="1" applyBorder="1" applyAlignment="1">
      <alignment horizontal="center"/>
    </xf>
    <xf numFmtId="165" fontId="8" fillId="0" borderId="0" xfId="0" applyNumberFormat="1" applyFont="1"/>
    <xf numFmtId="42" fontId="8" fillId="0" borderId="0" xfId="0" applyNumberFormat="1" applyFont="1"/>
    <xf numFmtId="41" fontId="8" fillId="0" borderId="0" xfId="0" applyNumberFormat="1" applyFont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15" fontId="10" fillId="4" borderId="0" xfId="0" applyNumberFormat="1" applyFont="1" applyFill="1" applyAlignment="1"/>
    <xf numFmtId="0" fontId="7" fillId="0" borderId="0" xfId="0" applyFont="1"/>
    <xf numFmtId="0" fontId="7" fillId="0" borderId="0" xfId="0" applyFont="1" applyFill="1" applyBorder="1"/>
    <xf numFmtId="0" fontId="7" fillId="2" borderId="1" xfId="0" applyFont="1" applyFill="1" applyBorder="1"/>
    <xf numFmtId="168" fontId="7" fillId="0" borderId="0" xfId="0" applyNumberFormat="1" applyFont="1" applyFill="1" applyBorder="1"/>
    <xf numFmtId="170" fontId="7" fillId="0" borderId="0" xfId="0" applyNumberFormat="1" applyFont="1" applyFill="1" applyBorder="1"/>
    <xf numFmtId="167" fontId="7" fillId="0" borderId="0" xfId="0" applyNumberFormat="1" applyFont="1"/>
    <xf numFmtId="1" fontId="7" fillId="0" borderId="0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41" fontId="7" fillId="0" borderId="0" xfId="0" applyNumberFormat="1" applyFont="1" applyFill="1" applyBorder="1"/>
    <xf numFmtId="164" fontId="7" fillId="0" borderId="0" xfId="0" applyNumberFormat="1" applyFont="1"/>
    <xf numFmtId="0" fontId="6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167" fontId="13" fillId="0" borderId="0" xfId="0" applyNumberFormat="1" applyFont="1" applyFill="1" applyBorder="1"/>
    <xf numFmtId="0" fontId="13" fillId="0" borderId="0" xfId="0" quotePrefix="1" applyFont="1" applyFill="1" applyBorder="1"/>
    <xf numFmtId="170" fontId="7" fillId="0" borderId="0" xfId="0" applyNumberFormat="1" applyFont="1"/>
    <xf numFmtId="0" fontId="5" fillId="0" borderId="0" xfId="0" applyFont="1"/>
    <xf numFmtId="18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9" fontId="1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quotePrefix="1" applyFont="1" applyFill="1" applyBorder="1"/>
    <xf numFmtId="49" fontId="4" fillId="0" borderId="0" xfId="0" applyNumberFormat="1" applyFont="1" applyFill="1" applyBorder="1"/>
    <xf numFmtId="0" fontId="7" fillId="0" borderId="0" xfId="0" applyFont="1" applyBorder="1"/>
    <xf numFmtId="0" fontId="3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Alignment="1">
      <alignment horizontal="center"/>
    </xf>
    <xf numFmtId="170" fontId="3" fillId="0" borderId="0" xfId="0" quotePrefix="1" applyNumberFormat="1" applyFont="1" applyFill="1" applyBorder="1"/>
    <xf numFmtId="15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quotePrefix="1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/>
    <xf numFmtId="41" fontId="1" fillId="0" borderId="0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4EBA9CC-33B2-4462-B6F5-37C57F8D1156}">
  <we:reference id="wa104381874" version="1.0.0.0" store="en-US" storeType="OMEX"/>
  <we:alternateReferences>
    <we:reference id="WA104381874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B1:AF1001"/>
  <sheetViews>
    <sheetView showGridLines="0" tabSelected="1" topLeftCell="G1" zoomScaleNormal="100" zoomScaleSheetLayoutView="55" workbookViewId="0">
      <selection activeCell="N2" sqref="N2"/>
    </sheetView>
  </sheetViews>
  <sheetFormatPr defaultRowHeight="15.75" x14ac:dyDescent="0.25"/>
  <cols>
    <col min="1" max="1" width="2.7109375" style="48" customWidth="1"/>
    <col min="2" max="2" width="26" style="48" bestFit="1" customWidth="1"/>
    <col min="3" max="3" width="34" style="48" bestFit="1" customWidth="1"/>
    <col min="4" max="4" width="18.28515625" style="48" bestFit="1" customWidth="1"/>
    <col min="5" max="5" width="33" style="48" bestFit="1" customWidth="1"/>
    <col min="6" max="6" width="21.85546875" style="48" bestFit="1" customWidth="1"/>
    <col min="7" max="7" width="6.140625" style="48" bestFit="1" customWidth="1"/>
    <col min="8" max="8" width="6.7109375" style="48" bestFit="1" customWidth="1"/>
    <col min="9" max="9" width="11" style="48" bestFit="1" customWidth="1"/>
    <col min="10" max="10" width="11.5703125" style="48" customWidth="1"/>
    <col min="11" max="11" width="12.7109375" style="48" bestFit="1" customWidth="1"/>
    <col min="12" max="12" width="14" style="48" bestFit="1" customWidth="1"/>
    <col min="13" max="14" width="2.7109375" style="48" customWidth="1"/>
    <col min="15" max="26" width="13.5703125" style="48" customWidth="1"/>
    <col min="27" max="28" width="11.5703125" style="48" bestFit="1" customWidth="1"/>
    <col min="29" max="16384" width="9.140625" style="48"/>
  </cols>
  <sheetData>
    <row r="1" spans="2:32" x14ac:dyDescent="0.25">
      <c r="I1" s="63"/>
    </row>
    <row r="2" spans="2:32" x14ac:dyDescent="0.25">
      <c r="B2" s="45" t="s">
        <v>255</v>
      </c>
      <c r="C2" s="45" t="s">
        <v>1</v>
      </c>
      <c r="D2" s="45" t="s">
        <v>254</v>
      </c>
      <c r="E2" s="46" t="s">
        <v>4140</v>
      </c>
      <c r="F2" s="46" t="s">
        <v>60</v>
      </c>
      <c r="G2" s="46" t="s">
        <v>61</v>
      </c>
      <c r="H2" s="46" t="s">
        <v>62</v>
      </c>
      <c r="I2" s="45" t="s">
        <v>221</v>
      </c>
      <c r="J2" s="47" t="s">
        <v>6</v>
      </c>
      <c r="K2" s="45" t="s">
        <v>2</v>
      </c>
      <c r="L2" s="45" t="s">
        <v>224</v>
      </c>
      <c r="N2" s="10" t="s">
        <v>4183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49"/>
      <c r="Z2" s="49"/>
      <c r="AA2" s="49"/>
      <c r="AB2" s="49"/>
      <c r="AC2" s="49"/>
      <c r="AD2" s="49"/>
      <c r="AE2" s="49"/>
      <c r="AF2" s="49"/>
    </row>
    <row r="3" spans="2:32" x14ac:dyDescent="0.25">
      <c r="B3" s="49" t="s">
        <v>256</v>
      </c>
      <c r="C3" s="49" t="s">
        <v>122</v>
      </c>
      <c r="D3" s="51" t="s">
        <v>1255</v>
      </c>
      <c r="E3" s="48" t="s">
        <v>3183</v>
      </c>
      <c r="F3" s="48" t="s">
        <v>2254</v>
      </c>
      <c r="G3" s="48" t="s">
        <v>105</v>
      </c>
      <c r="H3" s="57">
        <v>14424</v>
      </c>
      <c r="I3" s="52">
        <v>100003</v>
      </c>
      <c r="J3" s="53">
        <v>42479</v>
      </c>
      <c r="K3" s="54">
        <v>1</v>
      </c>
      <c r="L3" s="55">
        <f>INDEX(Sales_Reps!$B$2:$K$11,MATCH(Orders!K3,Sales_Reps!$G$2:$G$11,0),MATCH(Sales_Reps!$K$2,Sales_Reps!$B$2:$K$2,0))*I3</f>
        <v>15000.449999999999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49"/>
    </row>
    <row r="4" spans="2:32" x14ac:dyDescent="0.25">
      <c r="B4" s="49" t="s">
        <v>257</v>
      </c>
      <c r="C4" s="49" t="s">
        <v>123</v>
      </c>
      <c r="D4" s="51" t="s">
        <v>1256</v>
      </c>
      <c r="E4" s="48" t="s">
        <v>3184</v>
      </c>
      <c r="F4" s="48" t="s">
        <v>2255</v>
      </c>
      <c r="G4" s="48" t="s">
        <v>33</v>
      </c>
      <c r="H4" s="57">
        <v>37783</v>
      </c>
      <c r="I4" s="56">
        <v>183593</v>
      </c>
      <c r="J4" s="53">
        <v>42554</v>
      </c>
      <c r="K4" s="54">
        <v>1</v>
      </c>
      <c r="L4" s="56">
        <f>INDEX(Sales_Reps!$B$2:$K$11,MATCH(Orders!K4,Sales_Reps!$G$2:$G$11,0),MATCH(Sales_Reps!$K$2,Sales_Reps!$B$2:$K$2,0))*I4</f>
        <v>27538.95</v>
      </c>
      <c r="N4" s="72"/>
      <c r="O4" s="72" t="s">
        <v>4184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49"/>
    </row>
    <row r="5" spans="2:32" x14ac:dyDescent="0.25">
      <c r="B5" s="49" t="s">
        <v>258</v>
      </c>
      <c r="C5" s="49" t="s">
        <v>124</v>
      </c>
      <c r="D5" s="51" t="s">
        <v>1257</v>
      </c>
      <c r="E5" s="48" t="s">
        <v>3185</v>
      </c>
      <c r="F5" s="48" t="s">
        <v>2256</v>
      </c>
      <c r="G5" s="48" t="s">
        <v>33</v>
      </c>
      <c r="H5" s="57">
        <v>8463</v>
      </c>
      <c r="I5" s="56">
        <v>159194</v>
      </c>
      <c r="J5" s="53">
        <v>42664</v>
      </c>
      <c r="K5" s="54">
        <v>1</v>
      </c>
      <c r="L5" s="56">
        <f>INDEX(Sales_Reps!$B$2:$K$11,MATCH(Orders!K5,Sales_Reps!$G$2:$G$11,0),MATCH(Sales_Reps!$K$2,Sales_Reps!$B$2:$K$2,0))*I5</f>
        <v>23879.1</v>
      </c>
      <c r="N5" s="72"/>
      <c r="O5" s="72" t="s">
        <v>4185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49"/>
    </row>
    <row r="6" spans="2:32" x14ac:dyDescent="0.25">
      <c r="B6" s="49" t="s">
        <v>259</v>
      </c>
      <c r="C6" s="49" t="s">
        <v>125</v>
      </c>
      <c r="D6" s="51" t="s">
        <v>1258</v>
      </c>
      <c r="E6" s="48" t="s">
        <v>3186</v>
      </c>
      <c r="F6" s="48" t="s">
        <v>2257</v>
      </c>
      <c r="G6" s="48" t="s">
        <v>108</v>
      </c>
      <c r="H6" s="57">
        <v>462</v>
      </c>
      <c r="I6" s="56">
        <v>180394</v>
      </c>
      <c r="J6" s="53">
        <v>42461</v>
      </c>
      <c r="K6" s="54">
        <v>1</v>
      </c>
      <c r="L6" s="56">
        <f>INDEX(Sales_Reps!$B$2:$K$11,MATCH(Orders!K6,Sales_Reps!$G$2:$G$11,0),MATCH(Sales_Reps!$K$2,Sales_Reps!$B$2:$K$2,0))*I6</f>
        <v>27059.1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49"/>
    </row>
    <row r="7" spans="2:32" x14ac:dyDescent="0.25">
      <c r="B7" s="49" t="s">
        <v>260</v>
      </c>
      <c r="C7" s="49" t="s">
        <v>126</v>
      </c>
      <c r="D7" s="51" t="s">
        <v>1259</v>
      </c>
      <c r="E7" s="48" t="s">
        <v>3187</v>
      </c>
      <c r="F7" s="48" t="s">
        <v>2258</v>
      </c>
      <c r="G7" s="48" t="s">
        <v>16</v>
      </c>
      <c r="H7" s="57">
        <v>80069</v>
      </c>
      <c r="I7" s="56">
        <v>125979</v>
      </c>
      <c r="J7" s="53">
        <v>42569</v>
      </c>
      <c r="K7" s="54">
        <v>1</v>
      </c>
      <c r="L7" s="56">
        <f>INDEX(Sales_Reps!$B$2:$K$11,MATCH(Orders!K7,Sales_Reps!$G$2:$G$11,0),MATCH(Sales_Reps!$K$2,Sales_Reps!$B$2:$K$2,0))*I7</f>
        <v>18896.849999999999</v>
      </c>
      <c r="N7" s="72"/>
      <c r="O7" s="72" t="s">
        <v>4186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49"/>
    </row>
    <row r="8" spans="2:32" x14ac:dyDescent="0.25">
      <c r="B8" s="49" t="s">
        <v>261</v>
      </c>
      <c r="C8" s="49" t="s">
        <v>127</v>
      </c>
      <c r="D8" s="51" t="s">
        <v>1260</v>
      </c>
      <c r="E8" s="48" t="s">
        <v>3188</v>
      </c>
      <c r="F8" s="48" t="s">
        <v>2259</v>
      </c>
      <c r="G8" s="48" t="s">
        <v>9</v>
      </c>
      <c r="H8" s="57">
        <v>16229</v>
      </c>
      <c r="I8" s="56">
        <v>111804</v>
      </c>
      <c r="J8" s="53">
        <v>42580</v>
      </c>
      <c r="K8" s="54">
        <v>1</v>
      </c>
      <c r="L8" s="56">
        <f>INDEX(Sales_Reps!$B$2:$K$11,MATCH(Orders!K8,Sales_Reps!$G$2:$G$11,0),MATCH(Sales_Reps!$K$2,Sales_Reps!$B$2:$K$2,0))*I8</f>
        <v>16770.599999999999</v>
      </c>
      <c r="N8" s="72"/>
      <c r="O8" s="72" t="s">
        <v>4187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49"/>
    </row>
    <row r="9" spans="2:32" x14ac:dyDescent="0.25">
      <c r="B9" s="49" t="s">
        <v>262</v>
      </c>
      <c r="C9" s="49" t="s">
        <v>128</v>
      </c>
      <c r="D9" s="51" t="s">
        <v>1261</v>
      </c>
      <c r="E9" s="48" t="s">
        <v>3189</v>
      </c>
      <c r="F9" s="48" t="s">
        <v>2260</v>
      </c>
      <c r="G9" s="48" t="s">
        <v>44</v>
      </c>
      <c r="H9" s="57">
        <v>55503</v>
      </c>
      <c r="I9" s="56">
        <v>108063</v>
      </c>
      <c r="J9" s="53">
        <v>42384</v>
      </c>
      <c r="K9" s="54">
        <v>1</v>
      </c>
      <c r="L9" s="56">
        <f>INDEX(Sales_Reps!$B$2:$K$11,MATCH(Orders!K9,Sales_Reps!$G$2:$G$11,0),MATCH(Sales_Reps!$K$2,Sales_Reps!$B$2:$K$2,0))*I9</f>
        <v>16209.449999999999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49"/>
    </row>
    <row r="10" spans="2:32" x14ac:dyDescent="0.25">
      <c r="B10" s="49" t="s">
        <v>263</v>
      </c>
      <c r="C10" s="49" t="s">
        <v>129</v>
      </c>
      <c r="D10" s="51" t="s">
        <v>1262</v>
      </c>
      <c r="E10" s="48" t="s">
        <v>3190</v>
      </c>
      <c r="F10" s="48" t="s">
        <v>2261</v>
      </c>
      <c r="G10" s="48" t="s">
        <v>55</v>
      </c>
      <c r="H10" s="57">
        <v>64602</v>
      </c>
      <c r="I10" s="56">
        <v>174882</v>
      </c>
      <c r="J10" s="53">
        <v>42931</v>
      </c>
      <c r="K10" s="54">
        <v>1</v>
      </c>
      <c r="L10" s="56">
        <f>INDEX(Sales_Reps!$B$2:$K$11,MATCH(Orders!K10,Sales_Reps!$G$2:$G$11,0),MATCH(Sales_Reps!$K$2,Sales_Reps!$B$2:$K$2,0))*I10</f>
        <v>26232.3</v>
      </c>
      <c r="N10" s="72"/>
      <c r="O10" s="81" t="s">
        <v>4197</v>
      </c>
      <c r="P10" s="72"/>
      <c r="Q10" s="72"/>
      <c r="R10" s="72"/>
      <c r="S10" s="72"/>
      <c r="T10" s="72"/>
      <c r="U10" s="72"/>
      <c r="V10" s="72"/>
      <c r="W10" s="65"/>
      <c r="X10" s="65"/>
      <c r="Y10" s="65"/>
      <c r="Z10" s="59"/>
      <c r="AA10" s="72"/>
      <c r="AB10" s="72"/>
      <c r="AC10" s="72"/>
      <c r="AD10" s="72"/>
      <c r="AE10" s="72"/>
      <c r="AF10" s="49"/>
    </row>
    <row r="11" spans="2:32" x14ac:dyDescent="0.25">
      <c r="B11" s="49" t="s">
        <v>264</v>
      </c>
      <c r="C11" s="49" t="s">
        <v>130</v>
      </c>
      <c r="D11" s="51" t="s">
        <v>1263</v>
      </c>
      <c r="E11" s="48" t="s">
        <v>3191</v>
      </c>
      <c r="F11" s="48" t="s">
        <v>2262</v>
      </c>
      <c r="G11" s="48" t="s">
        <v>108</v>
      </c>
      <c r="H11" s="57">
        <v>32125</v>
      </c>
      <c r="I11" s="56">
        <v>130140</v>
      </c>
      <c r="J11" s="53">
        <v>42820</v>
      </c>
      <c r="K11" s="54">
        <v>1</v>
      </c>
      <c r="L11" s="56">
        <f>INDEX(Sales_Reps!$B$2:$K$11,MATCH(Orders!K11,Sales_Reps!$G$2:$G$11,0),MATCH(Sales_Reps!$K$2,Sales_Reps!$B$2:$K$2,0))*I11</f>
        <v>19521</v>
      </c>
      <c r="N11" s="72"/>
      <c r="O11" s="81" t="s">
        <v>4198</v>
      </c>
      <c r="P11" s="72"/>
      <c r="Q11" s="72"/>
      <c r="R11" s="72"/>
      <c r="S11" s="72"/>
      <c r="T11" s="72"/>
      <c r="U11" s="72"/>
      <c r="V11" s="72"/>
      <c r="W11" s="59"/>
      <c r="X11" s="59"/>
      <c r="Y11" s="59"/>
      <c r="Z11" s="59"/>
      <c r="AA11" s="72"/>
      <c r="AB11" s="72"/>
      <c r="AC11" s="72"/>
      <c r="AD11" s="72"/>
      <c r="AE11" s="72"/>
      <c r="AF11" s="49"/>
    </row>
    <row r="12" spans="2:32" x14ac:dyDescent="0.25">
      <c r="B12" s="49" t="s">
        <v>265</v>
      </c>
      <c r="C12" s="49" t="s">
        <v>131</v>
      </c>
      <c r="D12" s="51" t="s">
        <v>1264</v>
      </c>
      <c r="E12" s="48" t="s">
        <v>3192</v>
      </c>
      <c r="F12" s="48" t="s">
        <v>2263</v>
      </c>
      <c r="G12" s="48" t="s">
        <v>15</v>
      </c>
      <c r="H12" s="57">
        <v>38713</v>
      </c>
      <c r="I12" s="56">
        <v>212181</v>
      </c>
      <c r="J12" s="53">
        <v>42753</v>
      </c>
      <c r="K12" s="54">
        <v>1</v>
      </c>
      <c r="L12" s="56">
        <f>INDEX(Sales_Reps!$B$2:$K$11,MATCH(Orders!K12,Sales_Reps!$G$2:$G$11,0),MATCH(Sales_Reps!$K$2,Sales_Reps!$B$2:$K$2,0))*I12</f>
        <v>31827.149999999998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49"/>
    </row>
    <row r="13" spans="2:32" x14ac:dyDescent="0.25">
      <c r="B13" s="49" t="s">
        <v>266</v>
      </c>
      <c r="C13" s="49" t="s">
        <v>124</v>
      </c>
      <c r="D13" s="51" t="s">
        <v>1265</v>
      </c>
      <c r="E13" s="48" t="s">
        <v>3193</v>
      </c>
      <c r="F13" s="48" t="s">
        <v>2264</v>
      </c>
      <c r="G13" s="48" t="s">
        <v>10</v>
      </c>
      <c r="H13" s="57">
        <v>8774</v>
      </c>
      <c r="I13" s="56">
        <v>152568</v>
      </c>
      <c r="J13" s="53">
        <v>42886</v>
      </c>
      <c r="K13" s="54">
        <v>1</v>
      </c>
      <c r="L13" s="56">
        <f>INDEX(Sales_Reps!$B$2:$K$11,MATCH(Orders!K13,Sales_Reps!$G$2:$G$11,0),MATCH(Sales_Reps!$K$2,Sales_Reps!$B$2:$K$2,0))*I13</f>
        <v>22885.200000000001</v>
      </c>
      <c r="N13" s="10" t="s">
        <v>4188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72"/>
      <c r="Z13" s="72"/>
      <c r="AA13" s="72"/>
      <c r="AB13" s="72"/>
      <c r="AC13" s="72"/>
      <c r="AD13" s="72"/>
      <c r="AE13" s="72"/>
      <c r="AF13" s="49"/>
    </row>
    <row r="14" spans="2:32" x14ac:dyDescent="0.25">
      <c r="B14" s="49" t="s">
        <v>267</v>
      </c>
      <c r="C14" s="49" t="s">
        <v>127</v>
      </c>
      <c r="D14" s="51" t="s">
        <v>1266</v>
      </c>
      <c r="E14" s="48" t="s">
        <v>3194</v>
      </c>
      <c r="F14" s="48" t="s">
        <v>2265</v>
      </c>
      <c r="G14" s="48" t="s">
        <v>18</v>
      </c>
      <c r="H14" s="57">
        <v>29911</v>
      </c>
      <c r="I14" s="56">
        <v>152088</v>
      </c>
      <c r="J14" s="53">
        <v>42949</v>
      </c>
      <c r="K14" s="54">
        <v>1</v>
      </c>
      <c r="L14" s="56">
        <f>INDEX(Sales_Reps!$B$2:$K$11,MATCH(Orders!K14,Sales_Reps!$G$2:$G$11,0),MATCH(Sales_Reps!$K$2,Sales_Reps!$B$2:$K$2,0))*I14</f>
        <v>22813.200000000001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49"/>
    </row>
    <row r="15" spans="2:32" x14ac:dyDescent="0.25">
      <c r="B15" s="49" t="s">
        <v>268</v>
      </c>
      <c r="C15" s="49" t="s">
        <v>132</v>
      </c>
      <c r="D15" s="51" t="s">
        <v>1267</v>
      </c>
      <c r="E15" s="48" t="s">
        <v>3195</v>
      </c>
      <c r="F15" s="48" t="s">
        <v>2266</v>
      </c>
      <c r="G15" s="48" t="s">
        <v>102</v>
      </c>
      <c r="H15" s="57">
        <v>85635</v>
      </c>
      <c r="I15" s="56">
        <v>185383</v>
      </c>
      <c r="J15" s="53">
        <v>43074</v>
      </c>
      <c r="K15" s="54">
        <v>1</v>
      </c>
      <c r="L15" s="56">
        <f>INDEX(Sales_Reps!$B$2:$K$11,MATCH(Orders!K15,Sales_Reps!$G$2:$G$11,0),MATCH(Sales_Reps!$K$2,Sales_Reps!$B$2:$K$2,0))*I15</f>
        <v>27807.45</v>
      </c>
      <c r="N15" s="72"/>
      <c r="O15" s="73" t="s">
        <v>4189</v>
      </c>
      <c r="P15" s="72"/>
      <c r="Q15" s="78" t="s">
        <v>4191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49"/>
    </row>
    <row r="16" spans="2:32" x14ac:dyDescent="0.25">
      <c r="B16" s="49" t="s">
        <v>269</v>
      </c>
      <c r="C16" s="49" t="s">
        <v>133</v>
      </c>
      <c r="D16" s="51" t="s">
        <v>1268</v>
      </c>
      <c r="E16" s="48" t="s">
        <v>3196</v>
      </c>
      <c r="F16" s="48" t="s">
        <v>2267</v>
      </c>
      <c r="G16" s="48" t="s">
        <v>45</v>
      </c>
      <c r="H16" s="57">
        <v>19967</v>
      </c>
      <c r="I16" s="56">
        <v>139493</v>
      </c>
      <c r="J16" s="53">
        <v>42855</v>
      </c>
      <c r="K16" s="54">
        <v>1</v>
      </c>
      <c r="L16" s="56">
        <f>INDEX(Sales_Reps!$B$2:$K$11,MATCH(Orders!K16,Sales_Reps!$G$2:$G$11,0),MATCH(Sales_Reps!$K$2,Sales_Reps!$B$2:$K$2,0))*I16</f>
        <v>20923.95</v>
      </c>
      <c r="N16" s="72"/>
      <c r="O16" s="73" t="s">
        <v>4190</v>
      </c>
      <c r="P16" s="72"/>
      <c r="Q16" s="78" t="s">
        <v>4192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49"/>
    </row>
    <row r="17" spans="2:32" x14ac:dyDescent="0.25">
      <c r="B17" s="49" t="s">
        <v>270</v>
      </c>
      <c r="C17" s="49" t="s">
        <v>127</v>
      </c>
      <c r="D17" s="51" t="s">
        <v>1269</v>
      </c>
      <c r="E17" s="48" t="s">
        <v>3197</v>
      </c>
      <c r="F17" s="48" t="s">
        <v>2268</v>
      </c>
      <c r="G17" s="48" t="s">
        <v>26</v>
      </c>
      <c r="H17" s="57">
        <v>52255</v>
      </c>
      <c r="I17" s="56">
        <v>183377</v>
      </c>
      <c r="J17" s="53">
        <v>42985</v>
      </c>
      <c r="K17" s="54">
        <v>1</v>
      </c>
      <c r="L17" s="56">
        <f>INDEX(Sales_Reps!$B$2:$K$11,MATCH(Orders!K17,Sales_Reps!$G$2:$G$11,0),MATCH(Sales_Reps!$K$2,Sales_Reps!$B$2:$K$2,0))*I17</f>
        <v>27506.55</v>
      </c>
      <c r="N17" s="72"/>
      <c r="O17" s="73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49"/>
    </row>
    <row r="18" spans="2:32" x14ac:dyDescent="0.25">
      <c r="B18" s="49" t="s">
        <v>271</v>
      </c>
      <c r="C18" s="49" t="s">
        <v>134</v>
      </c>
      <c r="D18" s="51" t="s">
        <v>1270</v>
      </c>
      <c r="E18" s="48" t="s">
        <v>3198</v>
      </c>
      <c r="F18" s="48" t="s">
        <v>2269</v>
      </c>
      <c r="G18" s="48" t="s">
        <v>103</v>
      </c>
      <c r="H18" s="57">
        <v>11877</v>
      </c>
      <c r="I18" s="56">
        <v>198796</v>
      </c>
      <c r="J18" s="53">
        <v>42871</v>
      </c>
      <c r="K18" s="54">
        <v>1</v>
      </c>
      <c r="L18" s="56">
        <f>INDEX(Sales_Reps!$B$2:$K$11,MATCH(Orders!K18,Sales_Reps!$G$2:$G$11,0),MATCH(Sales_Reps!$K$2,Sales_Reps!$B$2:$K$2,0))*I18</f>
        <v>29819.399999999998</v>
      </c>
      <c r="N18" s="72"/>
      <c r="O18" s="79" t="s">
        <v>4193</v>
      </c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49"/>
    </row>
    <row r="19" spans="2:32" x14ac:dyDescent="0.25">
      <c r="B19" s="49" t="s">
        <v>272</v>
      </c>
      <c r="C19" s="49" t="s">
        <v>135</v>
      </c>
      <c r="D19" s="51" t="s">
        <v>1271</v>
      </c>
      <c r="E19" s="48" t="s">
        <v>3199</v>
      </c>
      <c r="F19" s="48" t="s">
        <v>2270</v>
      </c>
      <c r="G19" s="48" t="s">
        <v>102</v>
      </c>
      <c r="H19" s="57">
        <v>34953</v>
      </c>
      <c r="I19" s="56">
        <v>170212</v>
      </c>
      <c r="J19" s="53">
        <v>43037</v>
      </c>
      <c r="K19" s="54">
        <v>1</v>
      </c>
      <c r="L19" s="56">
        <f>INDEX(Sales_Reps!$B$2:$K$11,MATCH(Orders!K19,Sales_Reps!$G$2:$G$11,0),MATCH(Sales_Reps!$K$2,Sales_Reps!$B$2:$K$2,0))*I19</f>
        <v>25531.8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49"/>
    </row>
    <row r="20" spans="2:32" x14ac:dyDescent="0.25">
      <c r="B20" s="49" t="s">
        <v>273</v>
      </c>
      <c r="C20" s="49" t="s">
        <v>136</v>
      </c>
      <c r="D20" s="51" t="s">
        <v>1272</v>
      </c>
      <c r="E20" s="48" t="s">
        <v>3200</v>
      </c>
      <c r="F20" s="48" t="s">
        <v>2271</v>
      </c>
      <c r="G20" s="48" t="s">
        <v>44</v>
      </c>
      <c r="H20" s="57">
        <v>25859</v>
      </c>
      <c r="I20" s="56">
        <v>136060</v>
      </c>
      <c r="J20" s="53">
        <v>42946</v>
      </c>
      <c r="K20" s="54">
        <v>1</v>
      </c>
      <c r="L20" s="56">
        <f>INDEX(Sales_Reps!$B$2:$K$11,MATCH(Orders!K20,Sales_Reps!$G$2:$G$11,0),MATCH(Sales_Reps!$K$2,Sales_Reps!$B$2:$K$2,0))*I20</f>
        <v>20409</v>
      </c>
      <c r="N20" s="72"/>
      <c r="O20" s="82" t="s">
        <v>4199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49"/>
    </row>
    <row r="21" spans="2:32" x14ac:dyDescent="0.25">
      <c r="B21" s="49" t="s">
        <v>274</v>
      </c>
      <c r="C21" s="49" t="s">
        <v>137</v>
      </c>
      <c r="D21" s="51" t="s">
        <v>1273</v>
      </c>
      <c r="E21" s="48" t="s">
        <v>3201</v>
      </c>
      <c r="F21" s="48" t="s">
        <v>2272</v>
      </c>
      <c r="G21" s="48" t="s">
        <v>31</v>
      </c>
      <c r="H21" s="57">
        <v>61514</v>
      </c>
      <c r="I21" s="56">
        <v>149469</v>
      </c>
      <c r="J21" s="53">
        <v>43041</v>
      </c>
      <c r="K21" s="54">
        <v>1</v>
      </c>
      <c r="L21" s="56">
        <f>INDEX(Sales_Reps!$B$2:$K$11,MATCH(Orders!K21,Sales_Reps!$G$2:$G$11,0),MATCH(Sales_Reps!$K$2,Sales_Reps!$B$2:$K$2,0))*I21</f>
        <v>22420.35</v>
      </c>
      <c r="N21" s="72"/>
      <c r="O21" s="81" t="s">
        <v>4212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49"/>
    </row>
    <row r="22" spans="2:32" x14ac:dyDescent="0.25">
      <c r="B22" s="49" t="s">
        <v>275</v>
      </c>
      <c r="C22" s="49" t="s">
        <v>138</v>
      </c>
      <c r="D22" s="51" t="s">
        <v>1274</v>
      </c>
      <c r="E22" s="48" t="s">
        <v>3202</v>
      </c>
      <c r="F22" s="48" t="s">
        <v>2273</v>
      </c>
      <c r="G22" s="48" t="s">
        <v>47</v>
      </c>
      <c r="H22" s="57">
        <v>93832</v>
      </c>
      <c r="I22" s="56">
        <v>177886</v>
      </c>
      <c r="J22" s="53">
        <v>42810</v>
      </c>
      <c r="K22" s="54">
        <v>1</v>
      </c>
      <c r="L22" s="56">
        <f>INDEX(Sales_Reps!$B$2:$K$11,MATCH(Orders!K22,Sales_Reps!$G$2:$G$11,0),MATCH(Sales_Reps!$K$2,Sales_Reps!$B$2:$K$2,0))*I22</f>
        <v>26682.899999999998</v>
      </c>
      <c r="O22" s="83" t="s">
        <v>4213</v>
      </c>
      <c r="AA22" s="72"/>
      <c r="AB22" s="72"/>
      <c r="AC22" s="72"/>
      <c r="AD22" s="72"/>
      <c r="AE22" s="72"/>
      <c r="AF22" s="49"/>
    </row>
    <row r="23" spans="2:32" x14ac:dyDescent="0.25">
      <c r="B23" s="49" t="s">
        <v>276</v>
      </c>
      <c r="C23" s="49" t="s">
        <v>139</v>
      </c>
      <c r="D23" s="51" t="s">
        <v>1275</v>
      </c>
      <c r="E23" s="48" t="s">
        <v>3203</v>
      </c>
      <c r="F23" s="48" t="s">
        <v>2274</v>
      </c>
      <c r="G23" s="48" t="s">
        <v>57</v>
      </c>
      <c r="H23" s="57">
        <v>21450</v>
      </c>
      <c r="I23" s="56">
        <v>140466</v>
      </c>
      <c r="J23" s="53">
        <v>42804</v>
      </c>
      <c r="K23" s="54">
        <v>1</v>
      </c>
      <c r="L23" s="56">
        <f>INDEX(Sales_Reps!$B$2:$K$11,MATCH(Orders!K23,Sales_Reps!$G$2:$G$11,0),MATCH(Sales_Reps!$K$2,Sales_Reps!$B$2:$K$2,0))*I23</f>
        <v>21069.899999999998</v>
      </c>
      <c r="N23" s="72"/>
      <c r="AA23" s="72"/>
      <c r="AB23" s="72"/>
      <c r="AC23" s="72"/>
      <c r="AD23" s="72"/>
      <c r="AE23" s="72"/>
      <c r="AF23" s="49"/>
    </row>
    <row r="24" spans="2:32" x14ac:dyDescent="0.25">
      <c r="B24" s="49" t="s">
        <v>277</v>
      </c>
      <c r="C24" s="49" t="s">
        <v>140</v>
      </c>
      <c r="D24" s="51" t="s">
        <v>1276</v>
      </c>
      <c r="E24" s="48" t="s">
        <v>3204</v>
      </c>
      <c r="F24" s="48" t="s">
        <v>2275</v>
      </c>
      <c r="G24" s="48" t="s">
        <v>28</v>
      </c>
      <c r="H24" s="57">
        <v>6491</v>
      </c>
      <c r="I24" s="56">
        <v>143289</v>
      </c>
      <c r="J24" s="53">
        <v>42989</v>
      </c>
      <c r="K24" s="54">
        <v>1</v>
      </c>
      <c r="L24" s="56">
        <f>INDEX(Sales_Reps!$B$2:$K$11,MATCH(Orders!K24,Sales_Reps!$G$2:$G$11,0),MATCH(Sales_Reps!$K$2,Sales_Reps!$B$2:$K$2,0))*I24</f>
        <v>21493.35</v>
      </c>
      <c r="N24" s="72"/>
      <c r="O24" s="83" t="s">
        <v>4200</v>
      </c>
      <c r="AA24" s="72"/>
      <c r="AB24" s="72"/>
      <c r="AC24" s="72"/>
      <c r="AD24" s="72"/>
      <c r="AE24" s="72"/>
      <c r="AF24" s="49"/>
    </row>
    <row r="25" spans="2:32" x14ac:dyDescent="0.25">
      <c r="B25" s="49" t="s">
        <v>278</v>
      </c>
      <c r="C25" s="49" t="s">
        <v>141</v>
      </c>
      <c r="D25" s="51" t="s">
        <v>1277</v>
      </c>
      <c r="E25" s="48" t="s">
        <v>3205</v>
      </c>
      <c r="F25" s="48" t="s">
        <v>2276</v>
      </c>
      <c r="G25" s="48" t="s">
        <v>31</v>
      </c>
      <c r="H25" s="57">
        <v>87050</v>
      </c>
      <c r="I25" s="56">
        <v>148948</v>
      </c>
      <c r="J25" s="53">
        <v>43018</v>
      </c>
      <c r="K25" s="54">
        <v>1</v>
      </c>
      <c r="L25" s="56">
        <f>INDEX(Sales_Reps!$B$2:$K$11,MATCH(Orders!K25,Sales_Reps!$G$2:$G$11,0),MATCH(Sales_Reps!$K$2,Sales_Reps!$B$2:$K$2,0))*I25</f>
        <v>22342.2</v>
      </c>
      <c r="N25" s="72"/>
      <c r="Z25" s="72"/>
      <c r="AA25" s="72"/>
      <c r="AB25" s="72"/>
      <c r="AC25" s="72"/>
      <c r="AD25" s="72"/>
      <c r="AE25" s="72"/>
      <c r="AF25" s="49"/>
    </row>
    <row r="26" spans="2:32" x14ac:dyDescent="0.25">
      <c r="B26" s="49" t="s">
        <v>279</v>
      </c>
      <c r="C26" s="49" t="s">
        <v>142</v>
      </c>
      <c r="D26" s="51" t="s">
        <v>1278</v>
      </c>
      <c r="E26" s="48" t="s">
        <v>3206</v>
      </c>
      <c r="F26" s="48" t="s">
        <v>2277</v>
      </c>
      <c r="G26" s="48" t="s">
        <v>21</v>
      </c>
      <c r="H26" s="57">
        <v>99711</v>
      </c>
      <c r="I26" s="56">
        <v>176718</v>
      </c>
      <c r="J26" s="53">
        <v>43013</v>
      </c>
      <c r="K26" s="54">
        <v>1</v>
      </c>
      <c r="L26" s="56">
        <f>INDEX(Sales_Reps!$B$2:$K$11,MATCH(Orders!K26,Sales_Reps!$G$2:$G$11,0),MATCH(Sales_Reps!$K$2,Sales_Reps!$B$2:$K$2,0))*I26</f>
        <v>26507.7</v>
      </c>
      <c r="N26" s="72"/>
      <c r="O26" s="83" t="s">
        <v>4201</v>
      </c>
      <c r="Z26" s="66"/>
      <c r="AA26" s="72"/>
      <c r="AB26" s="72"/>
      <c r="AC26" s="72"/>
      <c r="AD26" s="72"/>
      <c r="AE26" s="72"/>
      <c r="AF26" s="49"/>
    </row>
    <row r="27" spans="2:32" x14ac:dyDescent="0.25">
      <c r="B27" s="49" t="s">
        <v>280</v>
      </c>
      <c r="C27" s="49" t="s">
        <v>143</v>
      </c>
      <c r="D27" s="51" t="s">
        <v>1279</v>
      </c>
      <c r="E27" s="48" t="s">
        <v>3207</v>
      </c>
      <c r="F27" s="48" t="s">
        <v>2278</v>
      </c>
      <c r="G27" s="48" t="s">
        <v>45</v>
      </c>
      <c r="H27" s="57">
        <v>85885</v>
      </c>
      <c r="I27" s="56">
        <v>193894</v>
      </c>
      <c r="J27" s="53">
        <v>42823</v>
      </c>
      <c r="K27" s="54">
        <v>1</v>
      </c>
      <c r="L27" s="56">
        <f>INDEX(Sales_Reps!$B$2:$K$11,MATCH(Orders!K27,Sales_Reps!$G$2:$G$11,0),MATCH(Sales_Reps!$K$2,Sales_Reps!$B$2:$K$2,0))*I27</f>
        <v>29084.1</v>
      </c>
      <c r="N27" s="72"/>
      <c r="Z27" s="59"/>
      <c r="AA27" s="72"/>
      <c r="AB27" s="72"/>
      <c r="AC27" s="72"/>
      <c r="AD27" s="72"/>
      <c r="AE27" s="72"/>
      <c r="AF27" s="49"/>
    </row>
    <row r="28" spans="2:32" x14ac:dyDescent="0.25">
      <c r="B28" s="49" t="s">
        <v>281</v>
      </c>
      <c r="C28" s="49" t="s">
        <v>144</v>
      </c>
      <c r="D28" s="51" t="s">
        <v>1280</v>
      </c>
      <c r="E28" s="48" t="s">
        <v>3208</v>
      </c>
      <c r="F28" s="48" t="s">
        <v>2279</v>
      </c>
      <c r="G28" s="48" t="s">
        <v>30</v>
      </c>
      <c r="H28" s="57">
        <v>55365</v>
      </c>
      <c r="I28" s="56">
        <v>237841</v>
      </c>
      <c r="J28" s="53">
        <v>43125</v>
      </c>
      <c r="K28" s="54">
        <v>1</v>
      </c>
      <c r="L28" s="56">
        <f>INDEX(Sales_Reps!$B$2:$K$11,MATCH(Orders!K28,Sales_Reps!$G$2:$G$11,0),MATCH(Sales_Reps!$K$2,Sales_Reps!$B$2:$K$2,0))*I28</f>
        <v>35676.15</v>
      </c>
      <c r="N28" s="72"/>
      <c r="O28" s="79" t="s">
        <v>4194</v>
      </c>
      <c r="P28" s="72"/>
      <c r="Q28" s="72"/>
      <c r="R28" s="72"/>
      <c r="S28" s="72"/>
      <c r="T28" s="72"/>
      <c r="U28" s="72"/>
      <c r="V28" s="72"/>
      <c r="W28" s="72"/>
      <c r="X28" s="72"/>
      <c r="Z28" s="72"/>
      <c r="AA28" s="72"/>
      <c r="AB28" s="72"/>
      <c r="AC28" s="72"/>
      <c r="AD28" s="72"/>
      <c r="AE28" s="72"/>
      <c r="AF28" s="49"/>
    </row>
    <row r="29" spans="2:32" x14ac:dyDescent="0.25">
      <c r="B29" s="49" t="s">
        <v>282</v>
      </c>
      <c r="C29" s="49" t="s">
        <v>145</v>
      </c>
      <c r="D29" s="51" t="s">
        <v>1281</v>
      </c>
      <c r="E29" s="48" t="s">
        <v>3209</v>
      </c>
      <c r="F29" s="48" t="s">
        <v>2280</v>
      </c>
      <c r="G29" s="48" t="s">
        <v>108</v>
      </c>
      <c r="H29" s="57">
        <v>43167</v>
      </c>
      <c r="I29" s="56">
        <v>225438</v>
      </c>
      <c r="J29" s="53">
        <v>43153</v>
      </c>
      <c r="K29" s="54">
        <v>1</v>
      </c>
      <c r="L29" s="56">
        <f>INDEX(Sales_Reps!$B$2:$K$11,MATCH(Orders!K29,Sales_Reps!$G$2:$G$11,0),MATCH(Sales_Reps!$K$2,Sales_Reps!$B$2:$K$2,0))*I29</f>
        <v>33815.699999999997</v>
      </c>
      <c r="N29" s="72"/>
      <c r="O29" s="73"/>
      <c r="P29" s="72"/>
      <c r="Q29" s="72"/>
      <c r="R29" s="72"/>
      <c r="S29" s="72"/>
      <c r="T29" s="72"/>
      <c r="U29" s="72"/>
      <c r="V29" s="72"/>
      <c r="W29" s="74"/>
      <c r="X29" s="74"/>
      <c r="Z29" s="72"/>
      <c r="AA29" s="72"/>
      <c r="AB29" s="72"/>
      <c r="AC29" s="72"/>
      <c r="AD29" s="72"/>
      <c r="AE29" s="72"/>
      <c r="AF29" s="49"/>
    </row>
    <row r="30" spans="2:32" x14ac:dyDescent="0.25">
      <c r="B30" s="49" t="s">
        <v>283</v>
      </c>
      <c r="C30" s="49" t="s">
        <v>135</v>
      </c>
      <c r="D30" s="51" t="s">
        <v>1282</v>
      </c>
      <c r="E30" s="48" t="s">
        <v>3210</v>
      </c>
      <c r="F30" s="48" t="s">
        <v>2281</v>
      </c>
      <c r="G30" s="48" t="s">
        <v>103</v>
      </c>
      <c r="H30" s="57">
        <v>40031</v>
      </c>
      <c r="I30" s="56">
        <v>171791</v>
      </c>
      <c r="J30" s="53">
        <v>43141</v>
      </c>
      <c r="K30" s="54">
        <v>1</v>
      </c>
      <c r="L30" s="56">
        <f>INDEX(Sales_Reps!$B$2:$K$11,MATCH(Orders!K30,Sales_Reps!$G$2:$G$11,0),MATCH(Sales_Reps!$K$2,Sales_Reps!$B$2:$K$2,0))*I30</f>
        <v>25768.649999999998</v>
      </c>
      <c r="N30" s="72"/>
      <c r="O30" s="83" t="s">
        <v>4202</v>
      </c>
      <c r="Z30" s="72"/>
      <c r="AA30" s="72"/>
      <c r="AB30" s="72"/>
      <c r="AC30" s="72"/>
      <c r="AD30" s="72"/>
      <c r="AE30" s="72"/>
      <c r="AF30" s="49"/>
    </row>
    <row r="31" spans="2:32" x14ac:dyDescent="0.25">
      <c r="B31" s="49" t="s">
        <v>284</v>
      </c>
      <c r="C31" s="49" t="s">
        <v>140</v>
      </c>
      <c r="D31" s="51" t="s">
        <v>1283</v>
      </c>
      <c r="E31" s="48" t="s">
        <v>3211</v>
      </c>
      <c r="F31" s="48" t="s">
        <v>2282</v>
      </c>
      <c r="G31" s="48" t="s">
        <v>35</v>
      </c>
      <c r="H31" s="57">
        <v>67386</v>
      </c>
      <c r="I31" s="56">
        <v>170148</v>
      </c>
      <c r="J31" s="53">
        <v>43424</v>
      </c>
      <c r="K31" s="54">
        <v>2</v>
      </c>
      <c r="L31" s="56">
        <f>INDEX(Sales_Reps!$B$2:$K$11,MATCH(Orders!K31,Sales_Reps!$G$2:$G$11,0),MATCH(Sales_Reps!$K$2,Sales_Reps!$B$2:$K$2,0))*I31</f>
        <v>21268.5</v>
      </c>
      <c r="N31" s="72"/>
      <c r="O31" s="83" t="s">
        <v>4203</v>
      </c>
      <c r="Y31" s="72"/>
      <c r="Z31" s="72"/>
      <c r="AA31" s="72"/>
      <c r="AB31" s="72"/>
      <c r="AC31" s="72"/>
      <c r="AD31" s="72"/>
      <c r="AE31" s="72"/>
      <c r="AF31" s="49"/>
    </row>
    <row r="32" spans="2:32" x14ac:dyDescent="0.25">
      <c r="B32" s="49" t="s">
        <v>285</v>
      </c>
      <c r="C32" s="49" t="s">
        <v>146</v>
      </c>
      <c r="D32" s="51" t="s">
        <v>1284</v>
      </c>
      <c r="E32" s="48" t="s">
        <v>3212</v>
      </c>
      <c r="F32" s="48" t="s">
        <v>2283</v>
      </c>
      <c r="G32" s="48" t="s">
        <v>40</v>
      </c>
      <c r="H32" s="57">
        <v>4601</v>
      </c>
      <c r="I32" s="56">
        <v>245432</v>
      </c>
      <c r="J32" s="53">
        <v>43374</v>
      </c>
      <c r="K32" s="54">
        <v>1</v>
      </c>
      <c r="L32" s="56">
        <f>INDEX(Sales_Reps!$B$2:$K$11,MATCH(Orders!K32,Sales_Reps!$G$2:$G$11,0),MATCH(Sales_Reps!$K$2,Sales_Reps!$B$2:$K$2,0))*I32</f>
        <v>36814.799999999996</v>
      </c>
      <c r="N32" s="72"/>
      <c r="Y32" s="74"/>
      <c r="Z32" s="60"/>
      <c r="AA32" s="72"/>
      <c r="AB32" s="61"/>
      <c r="AC32" s="72"/>
      <c r="AD32" s="72"/>
      <c r="AE32" s="72"/>
      <c r="AF32" s="49"/>
    </row>
    <row r="33" spans="2:32" x14ac:dyDescent="0.25">
      <c r="B33" s="49" t="s">
        <v>286</v>
      </c>
      <c r="C33" s="49" t="s">
        <v>132</v>
      </c>
      <c r="D33" s="51" t="s">
        <v>1285</v>
      </c>
      <c r="E33" s="48" t="s">
        <v>3213</v>
      </c>
      <c r="F33" s="48" t="s">
        <v>2284</v>
      </c>
      <c r="G33" s="48" t="s">
        <v>9</v>
      </c>
      <c r="H33" s="57">
        <v>36013</v>
      </c>
      <c r="I33" s="56">
        <v>188571</v>
      </c>
      <c r="J33" s="53">
        <v>43301</v>
      </c>
      <c r="K33" s="54">
        <v>2</v>
      </c>
      <c r="L33" s="56">
        <f>INDEX(Sales_Reps!$B$2:$K$11,MATCH(Orders!K33,Sales_Reps!$G$2:$G$11,0),MATCH(Sales_Reps!$K$2,Sales_Reps!$B$2:$K$2,0))*I33</f>
        <v>23571.375</v>
      </c>
      <c r="N33" s="72"/>
      <c r="O33" s="83" t="s">
        <v>4204</v>
      </c>
      <c r="Y33" s="59"/>
      <c r="Z33" s="60"/>
      <c r="AA33" s="72"/>
      <c r="AB33" s="72"/>
      <c r="AC33" s="72"/>
      <c r="AD33" s="72"/>
      <c r="AE33" s="72"/>
      <c r="AF33" s="49"/>
    </row>
    <row r="34" spans="2:32" x14ac:dyDescent="0.25">
      <c r="B34" s="49" t="s">
        <v>287</v>
      </c>
      <c r="C34" s="49" t="s">
        <v>147</v>
      </c>
      <c r="D34" s="51" t="s">
        <v>1286</v>
      </c>
      <c r="E34" s="48" t="s">
        <v>3214</v>
      </c>
      <c r="F34" s="48" t="s">
        <v>2285</v>
      </c>
      <c r="G34" s="48" t="s">
        <v>47</v>
      </c>
      <c r="H34" s="57">
        <v>99473</v>
      </c>
      <c r="I34" s="56">
        <v>157360</v>
      </c>
      <c r="J34" s="53">
        <v>43231</v>
      </c>
      <c r="K34" s="54">
        <v>2</v>
      </c>
      <c r="L34" s="56">
        <f>INDEX(Sales_Reps!$B$2:$K$11,MATCH(Orders!K34,Sales_Reps!$G$2:$G$11,0),MATCH(Sales_Reps!$K$2,Sales_Reps!$B$2:$K$2,0))*I34</f>
        <v>19670</v>
      </c>
      <c r="N34" s="72"/>
      <c r="Y34" s="72"/>
      <c r="Z34" s="72"/>
      <c r="AA34" s="61"/>
      <c r="AB34" s="72"/>
      <c r="AC34" s="72"/>
      <c r="AD34" s="72"/>
      <c r="AE34" s="72"/>
      <c r="AF34" s="49"/>
    </row>
    <row r="35" spans="2:32" x14ac:dyDescent="0.25">
      <c r="B35" s="49" t="s">
        <v>288</v>
      </c>
      <c r="C35" s="49" t="s">
        <v>122</v>
      </c>
      <c r="D35" s="51" t="s">
        <v>1287</v>
      </c>
      <c r="E35" s="48" t="s">
        <v>3215</v>
      </c>
      <c r="F35" s="48" t="s">
        <v>2286</v>
      </c>
      <c r="G35" s="48" t="s">
        <v>23</v>
      </c>
      <c r="H35" s="57">
        <v>79797</v>
      </c>
      <c r="I35" s="56">
        <v>172804</v>
      </c>
      <c r="J35" s="53">
        <v>43265</v>
      </c>
      <c r="K35" s="54">
        <v>2</v>
      </c>
      <c r="L35" s="56">
        <f>INDEX(Sales_Reps!$B$2:$K$11,MATCH(Orders!K35,Sales_Reps!$G$2:$G$11,0),MATCH(Sales_Reps!$K$2,Sales_Reps!$B$2:$K$2,0))*I35</f>
        <v>21600.5</v>
      </c>
      <c r="N35" s="72"/>
      <c r="O35" s="81" t="s">
        <v>4205</v>
      </c>
      <c r="P35" s="72"/>
      <c r="Q35" s="72"/>
      <c r="R35" s="72"/>
      <c r="S35" s="72"/>
      <c r="T35" s="72"/>
      <c r="U35" s="72"/>
      <c r="V35" s="72"/>
      <c r="W35" s="59"/>
      <c r="X35" s="59"/>
      <c r="Y35" s="72"/>
      <c r="Z35" s="72"/>
      <c r="AA35" s="72"/>
      <c r="AB35" s="72"/>
      <c r="AC35" s="72"/>
      <c r="AD35" s="72"/>
      <c r="AE35" s="72"/>
      <c r="AF35" s="49"/>
    </row>
    <row r="36" spans="2:32" x14ac:dyDescent="0.25">
      <c r="B36" s="49" t="s">
        <v>289</v>
      </c>
      <c r="C36" s="49" t="s">
        <v>148</v>
      </c>
      <c r="D36" s="51" t="s">
        <v>1288</v>
      </c>
      <c r="E36" s="48" t="s">
        <v>3216</v>
      </c>
      <c r="F36" s="48" t="s">
        <v>2287</v>
      </c>
      <c r="G36" s="48" t="s">
        <v>102</v>
      </c>
      <c r="H36" s="57">
        <v>27061</v>
      </c>
      <c r="I36" s="56">
        <v>191931</v>
      </c>
      <c r="J36" s="53">
        <v>43363</v>
      </c>
      <c r="K36" s="54">
        <v>1</v>
      </c>
      <c r="L36" s="56">
        <f>INDEX(Sales_Reps!$B$2:$K$11,MATCH(Orders!K36,Sales_Reps!$G$2:$G$11,0),MATCH(Sales_Reps!$K$2,Sales_Reps!$B$2:$K$2,0))*I36</f>
        <v>28789.649999999998</v>
      </c>
      <c r="N36" s="72"/>
      <c r="O36" s="80" t="s">
        <v>4209</v>
      </c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60"/>
      <c r="AA36" s="72"/>
      <c r="AB36" s="72"/>
      <c r="AC36" s="72"/>
      <c r="AD36" s="72"/>
      <c r="AE36" s="72"/>
      <c r="AF36" s="49"/>
    </row>
    <row r="37" spans="2:32" x14ac:dyDescent="0.25">
      <c r="B37" s="49" t="s">
        <v>290</v>
      </c>
      <c r="C37" s="49" t="s">
        <v>149</v>
      </c>
      <c r="D37" s="51" t="s">
        <v>1289</v>
      </c>
      <c r="E37" s="48" t="s">
        <v>3217</v>
      </c>
      <c r="F37" s="48" t="s">
        <v>2288</v>
      </c>
      <c r="G37" s="48" t="s">
        <v>33</v>
      </c>
      <c r="H37" s="57">
        <v>18343</v>
      </c>
      <c r="I37" s="56">
        <v>206533</v>
      </c>
      <c r="J37" s="53">
        <v>43216</v>
      </c>
      <c r="K37" s="54">
        <v>1</v>
      </c>
      <c r="L37" s="56">
        <f>INDEX(Sales_Reps!$B$2:$K$11,MATCH(Orders!K37,Sales_Reps!$G$2:$G$11,0),MATCH(Sales_Reps!$K$2,Sales_Reps!$B$2:$K$2,0))*I37</f>
        <v>30979.949999999997</v>
      </c>
      <c r="N37" s="72"/>
      <c r="O37" s="81" t="s">
        <v>4210</v>
      </c>
      <c r="P37" s="72"/>
      <c r="Q37" s="72"/>
      <c r="R37" s="72"/>
      <c r="S37" s="72"/>
      <c r="T37" s="72"/>
      <c r="U37" s="72"/>
      <c r="V37" s="72"/>
      <c r="W37" s="72"/>
      <c r="X37" s="72"/>
      <c r="Y37" s="73"/>
      <c r="Z37" s="60"/>
      <c r="AA37" s="76"/>
      <c r="AB37" s="72"/>
      <c r="AC37" s="72"/>
      <c r="AD37" s="72"/>
      <c r="AE37" s="72"/>
      <c r="AF37" s="49"/>
    </row>
    <row r="38" spans="2:32" x14ac:dyDescent="0.25">
      <c r="B38" s="49" t="s">
        <v>291</v>
      </c>
      <c r="C38" s="49" t="s">
        <v>150</v>
      </c>
      <c r="D38" s="51" t="s">
        <v>1290</v>
      </c>
      <c r="E38" s="48" t="s">
        <v>3218</v>
      </c>
      <c r="F38" s="48" t="s">
        <v>2289</v>
      </c>
      <c r="G38" s="48" t="s">
        <v>49</v>
      </c>
      <c r="H38" s="57">
        <v>97562</v>
      </c>
      <c r="I38" s="56">
        <v>158602</v>
      </c>
      <c r="J38" s="53">
        <v>43229</v>
      </c>
      <c r="K38" s="54">
        <v>1</v>
      </c>
      <c r="L38" s="56">
        <f>INDEX(Sales_Reps!$B$2:$K$11,MATCH(Orders!K38,Sales_Reps!$G$2:$G$11,0),MATCH(Sales_Reps!$K$2,Sales_Reps!$B$2:$K$2,0))*I38</f>
        <v>23790.3</v>
      </c>
      <c r="N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49"/>
    </row>
    <row r="39" spans="2:32" x14ac:dyDescent="0.25">
      <c r="B39" s="49" t="s">
        <v>292</v>
      </c>
      <c r="C39" s="49" t="s">
        <v>151</v>
      </c>
      <c r="D39" s="51" t="s">
        <v>1291</v>
      </c>
      <c r="E39" s="48" t="s">
        <v>3219</v>
      </c>
      <c r="F39" s="48" t="s">
        <v>2290</v>
      </c>
      <c r="G39" s="48" t="s">
        <v>58</v>
      </c>
      <c r="H39" s="57">
        <v>77246</v>
      </c>
      <c r="I39" s="56">
        <v>187617</v>
      </c>
      <c r="J39" s="53">
        <v>43187</v>
      </c>
      <c r="K39" s="54">
        <v>1</v>
      </c>
      <c r="L39" s="56">
        <f>INDEX(Sales_Reps!$B$2:$K$11,MATCH(Orders!K39,Sales_Reps!$G$2:$G$11,0),MATCH(Sales_Reps!$K$2,Sales_Reps!$B$2:$K$2,0))*I39</f>
        <v>28142.55</v>
      </c>
      <c r="N39" s="72"/>
      <c r="O39" s="83" t="s">
        <v>4206</v>
      </c>
      <c r="P39" s="72"/>
      <c r="Q39" s="72"/>
      <c r="R39" s="72"/>
      <c r="S39" s="72"/>
      <c r="T39" s="72"/>
      <c r="U39" s="72"/>
      <c r="V39" s="67"/>
      <c r="W39" s="73"/>
      <c r="X39" s="73"/>
      <c r="Y39" s="72"/>
      <c r="Z39" s="60"/>
      <c r="AA39" s="72"/>
      <c r="AB39" s="72"/>
      <c r="AC39" s="72"/>
      <c r="AD39" s="72"/>
      <c r="AE39" s="72"/>
      <c r="AF39" s="49"/>
    </row>
    <row r="40" spans="2:32" x14ac:dyDescent="0.25">
      <c r="B40" s="49" t="s">
        <v>293</v>
      </c>
      <c r="C40" s="49" t="s">
        <v>152</v>
      </c>
      <c r="D40" s="51" t="s">
        <v>1292</v>
      </c>
      <c r="E40" s="48" t="s">
        <v>3220</v>
      </c>
      <c r="F40" s="48" t="s">
        <v>2291</v>
      </c>
      <c r="G40" s="48" t="s">
        <v>35</v>
      </c>
      <c r="H40" s="57">
        <v>84130</v>
      </c>
      <c r="I40" s="56">
        <v>208878</v>
      </c>
      <c r="J40" s="53">
        <v>43139</v>
      </c>
      <c r="K40" s="54">
        <v>2</v>
      </c>
      <c r="L40" s="56">
        <f>INDEX(Sales_Reps!$B$2:$K$11,MATCH(Orders!K40,Sales_Reps!$G$2:$G$11,0),MATCH(Sales_Reps!$K$2,Sales_Reps!$B$2:$K$2,0))*I40</f>
        <v>26109.75</v>
      </c>
      <c r="N40" s="72"/>
      <c r="O40" s="73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49"/>
    </row>
    <row r="41" spans="2:32" x14ac:dyDescent="0.25">
      <c r="B41" s="49" t="s">
        <v>294</v>
      </c>
      <c r="C41" s="49" t="s">
        <v>153</v>
      </c>
      <c r="D41" s="51" t="s">
        <v>1293</v>
      </c>
      <c r="E41" s="48" t="s">
        <v>3221</v>
      </c>
      <c r="F41" s="48" t="s">
        <v>2292</v>
      </c>
      <c r="G41" s="48" t="s">
        <v>30</v>
      </c>
      <c r="H41" s="57">
        <v>42106</v>
      </c>
      <c r="I41" s="56">
        <v>236055</v>
      </c>
      <c r="J41" s="53">
        <v>43254</v>
      </c>
      <c r="K41" s="54">
        <v>1</v>
      </c>
      <c r="L41" s="56">
        <f>INDEX(Sales_Reps!$B$2:$K$11,MATCH(Orders!K41,Sales_Reps!$G$2:$G$11,0),MATCH(Sales_Reps!$K$2,Sales_Reps!$B$2:$K$2,0))*I41</f>
        <v>35408.25</v>
      </c>
      <c r="N41" s="72"/>
      <c r="O41" s="79" t="s">
        <v>4195</v>
      </c>
      <c r="X41" s="72"/>
      <c r="Y41" s="72"/>
      <c r="Z41" s="72"/>
      <c r="AA41" s="72"/>
      <c r="AB41" s="72"/>
      <c r="AC41" s="72"/>
      <c r="AD41" s="72"/>
      <c r="AE41" s="72"/>
      <c r="AF41" s="49"/>
    </row>
    <row r="42" spans="2:32" x14ac:dyDescent="0.25">
      <c r="B42" s="49" t="s">
        <v>295</v>
      </c>
      <c r="C42" s="49" t="s">
        <v>153</v>
      </c>
      <c r="D42" s="51" t="s">
        <v>1294</v>
      </c>
      <c r="E42" s="48" t="s">
        <v>3222</v>
      </c>
      <c r="F42" s="48" t="s">
        <v>2293</v>
      </c>
      <c r="G42" s="48" t="s">
        <v>11</v>
      </c>
      <c r="H42" s="57">
        <v>37911</v>
      </c>
      <c r="I42" s="56">
        <v>162752</v>
      </c>
      <c r="J42" s="53">
        <v>43454</v>
      </c>
      <c r="K42" s="54">
        <v>2</v>
      </c>
      <c r="L42" s="56">
        <f>INDEX(Sales_Reps!$B$2:$K$11,MATCH(Orders!K42,Sales_Reps!$G$2:$G$11,0),MATCH(Sales_Reps!$K$2,Sales_Reps!$B$2:$K$2,0))*I42</f>
        <v>20344</v>
      </c>
      <c r="N42" s="72"/>
      <c r="O42" s="79" t="s">
        <v>4196</v>
      </c>
      <c r="X42" s="72"/>
      <c r="Y42" s="72"/>
      <c r="Z42" s="72"/>
      <c r="AA42" s="72"/>
      <c r="AB42" s="72"/>
      <c r="AC42" s="72"/>
      <c r="AD42" s="72"/>
      <c r="AE42" s="72"/>
    </row>
    <row r="43" spans="2:32" x14ac:dyDescent="0.25">
      <c r="B43" s="49" t="s">
        <v>296</v>
      </c>
      <c r="C43" s="49" t="s">
        <v>143</v>
      </c>
      <c r="D43" s="51" t="s">
        <v>1295</v>
      </c>
      <c r="E43" s="48" t="s">
        <v>3223</v>
      </c>
      <c r="F43" s="48" t="s">
        <v>2294</v>
      </c>
      <c r="G43" s="48" t="s">
        <v>50</v>
      </c>
      <c r="H43" s="57">
        <v>20494</v>
      </c>
      <c r="I43" s="56">
        <v>245517</v>
      </c>
      <c r="J43" s="53">
        <v>43440</v>
      </c>
      <c r="K43" s="54">
        <v>1</v>
      </c>
      <c r="L43" s="56">
        <f>INDEX(Sales_Reps!$B$2:$K$11,MATCH(Orders!K43,Sales_Reps!$G$2:$G$11,0),MATCH(Sales_Reps!$K$2,Sales_Reps!$B$2:$K$2,0))*I43</f>
        <v>36827.549999999996</v>
      </c>
      <c r="N43" s="72"/>
      <c r="X43" s="72"/>
      <c r="Y43" s="72"/>
      <c r="Z43" s="72"/>
      <c r="AA43" s="72"/>
      <c r="AB43" s="72"/>
      <c r="AC43" s="72"/>
      <c r="AD43" s="72"/>
      <c r="AE43" s="72"/>
    </row>
    <row r="44" spans="2:32" x14ac:dyDescent="0.25">
      <c r="B44" s="49" t="s">
        <v>297</v>
      </c>
      <c r="C44" s="49" t="s">
        <v>154</v>
      </c>
      <c r="D44" s="51" t="s">
        <v>1296</v>
      </c>
      <c r="E44" s="48" t="s">
        <v>3224</v>
      </c>
      <c r="F44" s="48" t="s">
        <v>2295</v>
      </c>
      <c r="G44" s="48" t="s">
        <v>49</v>
      </c>
      <c r="H44" s="57">
        <v>12449</v>
      </c>
      <c r="I44" s="56">
        <v>247084</v>
      </c>
      <c r="J44" s="53">
        <v>43327</v>
      </c>
      <c r="K44" s="54">
        <v>2</v>
      </c>
      <c r="L44" s="56">
        <f>INDEX(Sales_Reps!$B$2:$K$11,MATCH(Orders!K44,Sales_Reps!$G$2:$G$11,0),MATCH(Sales_Reps!$K$2,Sales_Reps!$B$2:$K$2,0))*I44</f>
        <v>30885.5</v>
      </c>
      <c r="N44" s="10" t="s">
        <v>4211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72"/>
      <c r="Z44" s="72"/>
      <c r="AA44" s="72"/>
      <c r="AB44" s="72"/>
      <c r="AC44" s="72"/>
      <c r="AD44" s="72"/>
      <c r="AE44" s="72"/>
    </row>
    <row r="45" spans="2:32" x14ac:dyDescent="0.25">
      <c r="B45" s="49" t="s">
        <v>298</v>
      </c>
      <c r="C45" s="49" t="s">
        <v>148</v>
      </c>
      <c r="D45" s="51" t="s">
        <v>1297</v>
      </c>
      <c r="E45" s="48" t="s">
        <v>3225</v>
      </c>
      <c r="F45" s="48" t="s">
        <v>2296</v>
      </c>
      <c r="G45" s="48" t="s">
        <v>34</v>
      </c>
      <c r="H45" s="57">
        <v>85333</v>
      </c>
      <c r="I45" s="56">
        <v>216528</v>
      </c>
      <c r="J45" s="53">
        <v>43152</v>
      </c>
      <c r="K45" s="54">
        <v>2</v>
      </c>
      <c r="L45" s="56">
        <f>INDEX(Sales_Reps!$B$2:$K$11,MATCH(Orders!K45,Sales_Reps!$G$2:$G$11,0),MATCH(Sales_Reps!$K$2,Sales_Reps!$B$2:$K$2,0))*I45</f>
        <v>27066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2:32" x14ac:dyDescent="0.25">
      <c r="B46" s="49" t="s">
        <v>299</v>
      </c>
      <c r="C46" s="49" t="s">
        <v>155</v>
      </c>
      <c r="D46" s="51" t="s">
        <v>1298</v>
      </c>
      <c r="E46" s="48" t="s">
        <v>3226</v>
      </c>
      <c r="F46" s="48" t="s">
        <v>2297</v>
      </c>
      <c r="G46" s="48" t="s">
        <v>46</v>
      </c>
      <c r="H46" s="57">
        <v>85158</v>
      </c>
      <c r="I46" s="56">
        <v>230998</v>
      </c>
      <c r="J46" s="53">
        <v>43196</v>
      </c>
      <c r="K46" s="54">
        <v>2</v>
      </c>
      <c r="L46" s="56">
        <f>INDEX(Sales_Reps!$B$2:$K$11,MATCH(Orders!K46,Sales_Reps!$G$2:$G$11,0),MATCH(Sales_Reps!$K$2,Sales_Reps!$B$2:$K$2,0))*I46</f>
        <v>28874.75</v>
      </c>
      <c r="N46" s="72"/>
      <c r="O46" s="82" t="s">
        <v>4207</v>
      </c>
      <c r="P46" s="72"/>
      <c r="Q46" s="72"/>
      <c r="R46" s="72"/>
      <c r="S46" s="75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2:32" x14ac:dyDescent="0.25">
      <c r="B47" s="49" t="s">
        <v>300</v>
      </c>
      <c r="C47" s="49" t="s">
        <v>156</v>
      </c>
      <c r="D47" s="51" t="s">
        <v>1299</v>
      </c>
      <c r="E47" s="48" t="s">
        <v>3227</v>
      </c>
      <c r="F47" s="48" t="s">
        <v>2298</v>
      </c>
      <c r="G47" s="48" t="s">
        <v>13</v>
      </c>
      <c r="H47" s="57">
        <v>18300</v>
      </c>
      <c r="I47" s="56">
        <v>229989</v>
      </c>
      <c r="J47" s="53">
        <v>43439</v>
      </c>
      <c r="K47" s="54">
        <v>2</v>
      </c>
      <c r="L47" s="56">
        <f>INDEX(Sales_Reps!$B$2:$K$11,MATCH(Orders!K47,Sales_Reps!$G$2:$G$11,0),MATCH(Sales_Reps!$K$2,Sales_Reps!$B$2:$K$2,0))*I47</f>
        <v>28748.625</v>
      </c>
      <c r="N47" s="72"/>
      <c r="O47" s="81" t="s">
        <v>4208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2:32" x14ac:dyDescent="0.25">
      <c r="B48" s="49" t="s">
        <v>301</v>
      </c>
      <c r="C48" s="49" t="s">
        <v>157</v>
      </c>
      <c r="D48" s="51" t="s">
        <v>1300</v>
      </c>
      <c r="E48" s="48" t="s">
        <v>3228</v>
      </c>
      <c r="F48" s="48" t="s">
        <v>2299</v>
      </c>
      <c r="G48" s="48" t="s">
        <v>13</v>
      </c>
      <c r="H48" s="57">
        <v>79469</v>
      </c>
      <c r="I48" s="56">
        <v>152840</v>
      </c>
      <c r="J48" s="53">
        <v>43245</v>
      </c>
      <c r="K48" s="54">
        <v>2</v>
      </c>
      <c r="L48" s="56">
        <f>INDEX(Sales_Reps!$B$2:$K$11,MATCH(Orders!K48,Sales_Reps!$G$2:$G$11,0),MATCH(Sales_Reps!$K$2,Sales_Reps!$B$2:$K$2,0))*I48</f>
        <v>19105</v>
      </c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2:31" x14ac:dyDescent="0.25">
      <c r="B49" s="49" t="s">
        <v>302</v>
      </c>
      <c r="C49" s="49" t="s">
        <v>139</v>
      </c>
      <c r="D49" s="51" t="s">
        <v>1301</v>
      </c>
      <c r="E49" s="64" t="s">
        <v>4141</v>
      </c>
      <c r="F49" s="48" t="s">
        <v>2300</v>
      </c>
      <c r="G49" s="48" t="s">
        <v>33</v>
      </c>
      <c r="H49" s="57">
        <v>19068</v>
      </c>
      <c r="I49" s="56">
        <v>225134</v>
      </c>
      <c r="J49" s="53">
        <v>43399</v>
      </c>
      <c r="K49" s="54">
        <v>2</v>
      </c>
      <c r="L49" s="56">
        <f>INDEX(Sales_Reps!$B$2:$K$11,MATCH(Orders!K49,Sales_Reps!$G$2:$G$11,0),MATCH(Sales_Reps!$K$2,Sales_Reps!$B$2:$K$2,0))*I49</f>
        <v>28141.75</v>
      </c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2:31" x14ac:dyDescent="0.25">
      <c r="B50" s="49" t="s">
        <v>303</v>
      </c>
      <c r="C50" s="49" t="s">
        <v>158</v>
      </c>
      <c r="D50" s="51" t="s">
        <v>1302</v>
      </c>
      <c r="E50" s="48" t="s">
        <v>3229</v>
      </c>
      <c r="F50" s="48" t="s">
        <v>2301</v>
      </c>
      <c r="G50" s="48" t="s">
        <v>35</v>
      </c>
      <c r="H50" s="57">
        <v>69007</v>
      </c>
      <c r="I50" s="56">
        <v>223220</v>
      </c>
      <c r="J50" s="53">
        <v>43335</v>
      </c>
      <c r="K50" s="54">
        <v>1</v>
      </c>
      <c r="L50" s="56">
        <f>INDEX(Sales_Reps!$B$2:$K$11,MATCH(Orders!K50,Sales_Reps!$G$2:$G$11,0),MATCH(Sales_Reps!$K$2,Sales_Reps!$B$2:$K$2,0))*I50</f>
        <v>33483</v>
      </c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2:31" x14ac:dyDescent="0.25">
      <c r="B51" s="49" t="s">
        <v>304</v>
      </c>
      <c r="C51" s="49" t="s">
        <v>159</v>
      </c>
      <c r="D51" s="51" t="s">
        <v>1303</v>
      </c>
      <c r="E51" s="48" t="s">
        <v>3230</v>
      </c>
      <c r="F51" s="48" t="s">
        <v>2302</v>
      </c>
      <c r="G51" s="48" t="s">
        <v>55</v>
      </c>
      <c r="H51" s="57">
        <v>87673</v>
      </c>
      <c r="I51" s="56">
        <v>155162</v>
      </c>
      <c r="J51" s="53">
        <v>43221</v>
      </c>
      <c r="K51" s="54">
        <v>1</v>
      </c>
      <c r="L51" s="56">
        <f>INDEX(Sales_Reps!$B$2:$K$11,MATCH(Orders!K51,Sales_Reps!$G$2:$G$11,0),MATCH(Sales_Reps!$K$2,Sales_Reps!$B$2:$K$2,0))*I51</f>
        <v>23274.3</v>
      </c>
      <c r="N51" s="72"/>
      <c r="O51" s="72"/>
      <c r="P51" s="77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2:31" x14ac:dyDescent="0.25">
      <c r="B52" s="49" t="s">
        <v>305</v>
      </c>
      <c r="C52" s="49" t="s">
        <v>160</v>
      </c>
      <c r="D52" s="51" t="s">
        <v>1304</v>
      </c>
      <c r="E52" s="48" t="s">
        <v>3231</v>
      </c>
      <c r="F52" s="48" t="s">
        <v>2303</v>
      </c>
      <c r="G52" s="48" t="s">
        <v>41</v>
      </c>
      <c r="H52" s="57">
        <v>60135</v>
      </c>
      <c r="I52" s="56">
        <v>217134</v>
      </c>
      <c r="J52" s="53">
        <v>43198</v>
      </c>
      <c r="K52" s="54">
        <v>1</v>
      </c>
      <c r="L52" s="56">
        <f>INDEX(Sales_Reps!$B$2:$K$11,MATCH(Orders!K52,Sales_Reps!$G$2:$G$11,0),MATCH(Sales_Reps!$K$2,Sales_Reps!$B$2:$K$2,0))*I52</f>
        <v>32570.1</v>
      </c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2:31" x14ac:dyDescent="0.25">
      <c r="B53" s="49" t="s">
        <v>306</v>
      </c>
      <c r="C53" s="49" t="s">
        <v>161</v>
      </c>
      <c r="D53" s="51" t="s">
        <v>1305</v>
      </c>
      <c r="E53" s="48" t="s">
        <v>3232</v>
      </c>
      <c r="F53" s="48" t="s">
        <v>2304</v>
      </c>
      <c r="G53" s="48" t="s">
        <v>42</v>
      </c>
      <c r="H53" s="57">
        <v>46934</v>
      </c>
      <c r="I53" s="56">
        <v>176852</v>
      </c>
      <c r="J53" s="53">
        <v>43198</v>
      </c>
      <c r="K53" s="54">
        <v>2</v>
      </c>
      <c r="L53" s="56">
        <f>INDEX(Sales_Reps!$B$2:$K$11,MATCH(Orders!K53,Sales_Reps!$G$2:$G$11,0),MATCH(Sales_Reps!$K$2,Sales_Reps!$B$2:$K$2,0))*I53</f>
        <v>22106.5</v>
      </c>
      <c r="N53" s="68"/>
      <c r="O53" s="69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58"/>
      <c r="AB53" s="58"/>
      <c r="AC53" s="58"/>
      <c r="AD53" s="58"/>
      <c r="AE53" s="58"/>
    </row>
    <row r="54" spans="2:31" x14ac:dyDescent="0.25">
      <c r="B54" s="49" t="s">
        <v>307</v>
      </c>
      <c r="C54" s="49" t="s">
        <v>162</v>
      </c>
      <c r="D54" s="51" t="s">
        <v>1306</v>
      </c>
      <c r="E54" s="48" t="s">
        <v>3233</v>
      </c>
      <c r="F54" s="48" t="s">
        <v>2305</v>
      </c>
      <c r="G54" s="48" t="s">
        <v>19</v>
      </c>
      <c r="H54" s="57">
        <v>88493</v>
      </c>
      <c r="I54" s="56">
        <v>199360</v>
      </c>
      <c r="J54" s="53">
        <v>43443</v>
      </c>
      <c r="K54" s="54">
        <v>2</v>
      </c>
      <c r="L54" s="56">
        <f>INDEX(Sales_Reps!$B$2:$K$11,MATCH(Orders!K54,Sales_Reps!$G$2:$G$11,0),MATCH(Sales_Reps!$K$2,Sales_Reps!$B$2:$K$2,0))*I54</f>
        <v>24920</v>
      </c>
      <c r="N54" s="68"/>
      <c r="O54" s="62"/>
      <c r="P54" s="68"/>
      <c r="Q54" s="60"/>
      <c r="R54" s="60"/>
      <c r="S54" s="60"/>
      <c r="T54" s="61"/>
      <c r="U54" s="68"/>
      <c r="V54" s="59"/>
      <c r="W54" s="69"/>
      <c r="X54" s="68"/>
      <c r="Y54" s="68"/>
      <c r="Z54" s="68"/>
      <c r="AA54" s="58"/>
      <c r="AB54" s="58"/>
      <c r="AC54" s="58"/>
      <c r="AD54" s="58"/>
      <c r="AE54" s="58"/>
    </row>
    <row r="55" spans="2:31" x14ac:dyDescent="0.25">
      <c r="B55" s="49" t="s">
        <v>308</v>
      </c>
      <c r="C55" s="49" t="s">
        <v>151</v>
      </c>
      <c r="D55" s="51" t="s">
        <v>1307</v>
      </c>
      <c r="E55" s="48" t="s">
        <v>3234</v>
      </c>
      <c r="F55" s="48" t="s">
        <v>2306</v>
      </c>
      <c r="G55" s="48" t="s">
        <v>47</v>
      </c>
      <c r="H55" s="57">
        <v>94791</v>
      </c>
      <c r="I55" s="56">
        <v>225793</v>
      </c>
      <c r="J55" s="53">
        <v>43367</v>
      </c>
      <c r="K55" s="54">
        <v>1</v>
      </c>
      <c r="L55" s="56">
        <f>INDEX(Sales_Reps!$B$2:$K$11,MATCH(Orders!K55,Sales_Reps!$G$2:$G$11,0),MATCH(Sales_Reps!$K$2,Sales_Reps!$B$2:$K$2,0))*I55</f>
        <v>33868.949999999997</v>
      </c>
      <c r="N55" s="68"/>
      <c r="O55" s="62"/>
      <c r="P55" s="68"/>
      <c r="Q55" s="60"/>
      <c r="R55" s="60"/>
      <c r="S55" s="68"/>
      <c r="T55" s="68"/>
      <c r="U55" s="68"/>
      <c r="V55" s="59"/>
      <c r="W55" s="69"/>
      <c r="X55" s="68"/>
      <c r="Y55" s="68"/>
      <c r="Z55" s="68"/>
      <c r="AA55" s="58"/>
      <c r="AB55" s="58"/>
      <c r="AC55" s="58"/>
      <c r="AD55" s="58"/>
      <c r="AE55" s="58"/>
    </row>
    <row r="56" spans="2:31" x14ac:dyDescent="0.25">
      <c r="B56" s="49" t="s">
        <v>309</v>
      </c>
      <c r="C56" s="49" t="s">
        <v>163</v>
      </c>
      <c r="D56" s="51" t="s">
        <v>1308</v>
      </c>
      <c r="E56" s="48" t="s">
        <v>3235</v>
      </c>
      <c r="F56" s="48" t="s">
        <v>2307</v>
      </c>
      <c r="G56" s="48" t="s">
        <v>19</v>
      </c>
      <c r="H56" s="57">
        <v>24782</v>
      </c>
      <c r="I56" s="56">
        <v>198973</v>
      </c>
      <c r="J56" s="53">
        <v>43190</v>
      </c>
      <c r="K56" s="54">
        <v>1</v>
      </c>
      <c r="L56" s="56">
        <f>INDEX(Sales_Reps!$B$2:$K$11,MATCH(Orders!K56,Sales_Reps!$G$2:$G$11,0),MATCH(Sales_Reps!$K$2,Sales_Reps!$B$2:$K$2,0))*I56</f>
        <v>29845.949999999997</v>
      </c>
      <c r="N56" s="68"/>
      <c r="O56" s="62"/>
      <c r="P56" s="68"/>
      <c r="Q56" s="60"/>
      <c r="R56" s="60"/>
      <c r="S56" s="68"/>
      <c r="T56" s="68"/>
      <c r="U56" s="59"/>
      <c r="V56" s="59"/>
      <c r="W56" s="68"/>
      <c r="X56" s="68"/>
      <c r="Y56" s="68"/>
      <c r="Z56" s="68"/>
      <c r="AA56" s="58"/>
      <c r="AB56" s="58"/>
      <c r="AC56" s="58"/>
      <c r="AD56" s="58"/>
      <c r="AE56" s="58"/>
    </row>
    <row r="57" spans="2:31" x14ac:dyDescent="0.25">
      <c r="B57" s="49" t="s">
        <v>310</v>
      </c>
      <c r="C57" s="49" t="s">
        <v>164</v>
      </c>
      <c r="D57" s="51" t="s">
        <v>1309</v>
      </c>
      <c r="E57" s="48" t="s">
        <v>3236</v>
      </c>
      <c r="F57" s="48" t="s">
        <v>2308</v>
      </c>
      <c r="G57" s="48" t="s">
        <v>8</v>
      </c>
      <c r="H57" s="57">
        <v>3158</v>
      </c>
      <c r="I57" s="56">
        <v>180003</v>
      </c>
      <c r="J57" s="53">
        <v>43406</v>
      </c>
      <c r="K57" s="54">
        <v>2</v>
      </c>
      <c r="L57" s="56">
        <f>INDEX(Sales_Reps!$B$2:$K$11,MATCH(Orders!K57,Sales_Reps!$G$2:$G$11,0),MATCH(Sales_Reps!$K$2,Sales_Reps!$B$2:$K$2,0))*I57</f>
        <v>22500.375</v>
      </c>
      <c r="N57" s="68"/>
      <c r="O57" s="62"/>
      <c r="P57" s="68"/>
      <c r="Q57" s="60"/>
      <c r="R57" s="60"/>
      <c r="S57" s="68"/>
      <c r="T57" s="68"/>
      <c r="U57" s="68"/>
      <c r="V57" s="68"/>
      <c r="W57" s="69"/>
      <c r="X57" s="68"/>
      <c r="Y57" s="68"/>
      <c r="Z57" s="68"/>
      <c r="AA57" s="58"/>
      <c r="AB57" s="58"/>
      <c r="AC57" s="58"/>
      <c r="AD57" s="58"/>
      <c r="AE57" s="58"/>
    </row>
    <row r="58" spans="2:31" x14ac:dyDescent="0.25">
      <c r="B58" s="49" t="s">
        <v>311</v>
      </c>
      <c r="C58" s="49" t="s">
        <v>165</v>
      </c>
      <c r="D58" s="51" t="s">
        <v>1310</v>
      </c>
      <c r="E58" s="48" t="s">
        <v>3237</v>
      </c>
      <c r="F58" s="48" t="s">
        <v>2309</v>
      </c>
      <c r="G58" s="48" t="s">
        <v>49</v>
      </c>
      <c r="H58" s="57">
        <v>52491</v>
      </c>
      <c r="I58" s="56">
        <v>165486</v>
      </c>
      <c r="J58" s="53">
        <v>43195</v>
      </c>
      <c r="K58" s="54">
        <v>2</v>
      </c>
      <c r="L58" s="56">
        <f>INDEX(Sales_Reps!$B$2:$K$11,MATCH(Orders!K58,Sales_Reps!$G$2:$G$11,0),MATCH(Sales_Reps!$K$2,Sales_Reps!$B$2:$K$2,0))*I58</f>
        <v>20685.75</v>
      </c>
      <c r="N58" s="68"/>
      <c r="O58" s="68"/>
      <c r="P58" s="68"/>
      <c r="Q58" s="68"/>
      <c r="R58" s="60"/>
      <c r="S58" s="68"/>
      <c r="T58" s="68"/>
      <c r="U58" s="70"/>
      <c r="V58" s="68"/>
      <c r="W58" s="59"/>
      <c r="X58" s="59"/>
      <c r="Y58" s="59"/>
      <c r="Z58" s="59"/>
    </row>
    <row r="59" spans="2:31" x14ac:dyDescent="0.25">
      <c r="B59" s="49" t="s">
        <v>312</v>
      </c>
      <c r="C59" s="49" t="s">
        <v>164</v>
      </c>
      <c r="D59" s="51" t="s">
        <v>1311</v>
      </c>
      <c r="E59" s="48" t="s">
        <v>3238</v>
      </c>
      <c r="F59" s="48" t="s">
        <v>2310</v>
      </c>
      <c r="G59" s="48" t="s">
        <v>27</v>
      </c>
      <c r="H59" s="57">
        <v>54494</v>
      </c>
      <c r="I59" s="56">
        <v>247582</v>
      </c>
      <c r="J59" s="53">
        <v>43587</v>
      </c>
      <c r="K59" s="54">
        <v>2</v>
      </c>
      <c r="L59" s="56">
        <f>INDEX(Sales_Reps!$B$2:$K$11,MATCH(Orders!K59,Sales_Reps!$G$2:$G$11,0),MATCH(Sales_Reps!$K$2,Sales_Reps!$B$2:$K$2,0))*I59</f>
        <v>30947.75</v>
      </c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2:31" x14ac:dyDescent="0.25">
      <c r="B60" s="49" t="s">
        <v>313</v>
      </c>
      <c r="C60" s="49" t="s">
        <v>135</v>
      </c>
      <c r="D60" s="51" t="s">
        <v>1312</v>
      </c>
      <c r="E60" s="48" t="s">
        <v>3239</v>
      </c>
      <c r="F60" s="48" t="s">
        <v>2311</v>
      </c>
      <c r="G60" s="48" t="s">
        <v>16</v>
      </c>
      <c r="H60" s="57">
        <v>52966</v>
      </c>
      <c r="I60" s="56">
        <v>204858</v>
      </c>
      <c r="J60" s="53">
        <v>43687</v>
      </c>
      <c r="K60" s="54">
        <v>2</v>
      </c>
      <c r="L60" s="56">
        <f>INDEX(Sales_Reps!$B$2:$K$11,MATCH(Orders!K60,Sales_Reps!$G$2:$G$11,0),MATCH(Sales_Reps!$K$2,Sales_Reps!$B$2:$K$2,0))*I60</f>
        <v>25607.25</v>
      </c>
      <c r="N60" s="68"/>
      <c r="O60" s="69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2:31" x14ac:dyDescent="0.25">
      <c r="B61" s="49" t="s">
        <v>314</v>
      </c>
      <c r="C61" s="49" t="s">
        <v>163</v>
      </c>
      <c r="D61" s="51" t="s">
        <v>1313</v>
      </c>
      <c r="E61" s="48" t="s">
        <v>3240</v>
      </c>
      <c r="F61" s="48" t="s">
        <v>2312</v>
      </c>
      <c r="G61" s="48" t="s">
        <v>105</v>
      </c>
      <c r="H61" s="57">
        <v>36378</v>
      </c>
      <c r="I61" s="56">
        <v>221035</v>
      </c>
      <c r="J61" s="53">
        <v>43770</v>
      </c>
      <c r="K61" s="54">
        <v>3</v>
      </c>
      <c r="L61" s="56">
        <f>INDEX(Sales_Reps!$B$2:$K$11,MATCH(Orders!K61,Sales_Reps!$G$2:$G$11,0),MATCH(Sales_Reps!$K$2,Sales_Reps!$B$2:$K$2,0))*I61</f>
        <v>26524.2</v>
      </c>
      <c r="N61" s="68"/>
      <c r="O61" s="69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2:31" x14ac:dyDescent="0.25">
      <c r="B62" s="49" t="s">
        <v>315</v>
      </c>
      <c r="C62" s="49" t="s">
        <v>166</v>
      </c>
      <c r="D62" s="51" t="s">
        <v>1314</v>
      </c>
      <c r="E62" s="48" t="s">
        <v>3241</v>
      </c>
      <c r="F62" s="48" t="s">
        <v>2313</v>
      </c>
      <c r="G62" s="48" t="s">
        <v>20</v>
      </c>
      <c r="H62" s="57">
        <v>51160</v>
      </c>
      <c r="I62" s="56">
        <v>187662</v>
      </c>
      <c r="J62" s="53">
        <v>43698</v>
      </c>
      <c r="K62" s="54">
        <v>2</v>
      </c>
      <c r="L62" s="56">
        <f>INDEX(Sales_Reps!$B$2:$K$11,MATCH(Orders!K62,Sales_Reps!$G$2:$G$11,0),MATCH(Sales_Reps!$K$2,Sales_Reps!$B$2:$K$2,0))*I62</f>
        <v>23457.75</v>
      </c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2:31" x14ac:dyDescent="0.25">
      <c r="B63" s="49" t="s">
        <v>316</v>
      </c>
      <c r="C63" s="49" t="s">
        <v>128</v>
      </c>
      <c r="D63" s="51" t="s">
        <v>1315</v>
      </c>
      <c r="E63" s="48" t="s">
        <v>3242</v>
      </c>
      <c r="F63" s="48" t="s">
        <v>2314</v>
      </c>
      <c r="G63" s="48" t="s">
        <v>21</v>
      </c>
      <c r="H63" s="57">
        <v>23573</v>
      </c>
      <c r="I63" s="56">
        <v>220720</v>
      </c>
      <c r="J63" s="53">
        <v>43645</v>
      </c>
      <c r="K63" s="54">
        <v>3</v>
      </c>
      <c r="L63" s="56">
        <f>INDEX(Sales_Reps!$B$2:$K$11,MATCH(Orders!K63,Sales_Reps!$G$2:$G$11,0),MATCH(Sales_Reps!$K$2,Sales_Reps!$B$2:$K$2,0))*I63</f>
        <v>26486.399999999998</v>
      </c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2:31" x14ac:dyDescent="0.25">
      <c r="B64" s="49" t="s">
        <v>317</v>
      </c>
      <c r="C64" s="49" t="s">
        <v>167</v>
      </c>
      <c r="D64" s="51" t="s">
        <v>1316</v>
      </c>
      <c r="E64" s="48" t="s">
        <v>3243</v>
      </c>
      <c r="F64" s="48" t="s">
        <v>2315</v>
      </c>
      <c r="G64" s="48" t="s">
        <v>105</v>
      </c>
      <c r="H64" s="57">
        <v>58332</v>
      </c>
      <c r="I64" s="56">
        <v>230992</v>
      </c>
      <c r="J64" s="53">
        <v>43543</v>
      </c>
      <c r="K64" s="54">
        <v>2</v>
      </c>
      <c r="L64" s="56">
        <f>INDEX(Sales_Reps!$B$2:$K$11,MATCH(Orders!K64,Sales_Reps!$G$2:$G$11,0),MATCH(Sales_Reps!$K$2,Sales_Reps!$B$2:$K$2,0))*I64</f>
        <v>28874</v>
      </c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2:26" x14ac:dyDescent="0.25">
      <c r="B65" s="49" t="s">
        <v>318</v>
      </c>
      <c r="C65" s="49" t="s">
        <v>168</v>
      </c>
      <c r="D65" s="51" t="s">
        <v>1317</v>
      </c>
      <c r="E65" s="48" t="s">
        <v>3244</v>
      </c>
      <c r="F65" s="48" t="s">
        <v>2316</v>
      </c>
      <c r="G65" s="48" t="s">
        <v>8</v>
      </c>
      <c r="H65" s="57">
        <v>55673</v>
      </c>
      <c r="I65" s="56">
        <v>215599</v>
      </c>
      <c r="J65" s="53">
        <v>43518</v>
      </c>
      <c r="K65" s="54">
        <v>3</v>
      </c>
      <c r="L65" s="56">
        <f>INDEX(Sales_Reps!$B$2:$K$11,MATCH(Orders!K65,Sales_Reps!$G$2:$G$11,0),MATCH(Sales_Reps!$K$2,Sales_Reps!$B$2:$K$2,0))*I65</f>
        <v>25871.879999999997</v>
      </c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2:26" x14ac:dyDescent="0.25">
      <c r="B66" s="49" t="s">
        <v>319</v>
      </c>
      <c r="C66" s="49" t="s">
        <v>169</v>
      </c>
      <c r="D66" s="51" t="s">
        <v>1318</v>
      </c>
      <c r="E66" s="48" t="s">
        <v>3245</v>
      </c>
      <c r="F66" s="48" t="s">
        <v>2317</v>
      </c>
      <c r="G66" s="48" t="s">
        <v>57</v>
      </c>
      <c r="H66" s="57">
        <v>14555</v>
      </c>
      <c r="I66" s="56">
        <v>278828</v>
      </c>
      <c r="J66" s="53">
        <v>43594</v>
      </c>
      <c r="K66" s="54">
        <v>1</v>
      </c>
      <c r="L66" s="56">
        <f>INDEX(Sales_Reps!$B$2:$K$11,MATCH(Orders!K66,Sales_Reps!$G$2:$G$11,0),MATCH(Sales_Reps!$K$2,Sales_Reps!$B$2:$K$2,0))*I66</f>
        <v>41824.199999999997</v>
      </c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2:26" x14ac:dyDescent="0.25">
      <c r="B67" s="49" t="s">
        <v>320</v>
      </c>
      <c r="C67" s="49" t="s">
        <v>170</v>
      </c>
      <c r="D67" s="51" t="s">
        <v>1319</v>
      </c>
      <c r="E67" s="48" t="s">
        <v>3246</v>
      </c>
      <c r="F67" s="48" t="s">
        <v>2318</v>
      </c>
      <c r="G67" s="48" t="s">
        <v>22</v>
      </c>
      <c r="H67" s="57">
        <v>14394</v>
      </c>
      <c r="I67" s="56">
        <v>190227</v>
      </c>
      <c r="J67" s="53">
        <v>43698</v>
      </c>
      <c r="K67" s="54">
        <v>3</v>
      </c>
      <c r="L67" s="56">
        <f>INDEX(Sales_Reps!$B$2:$K$11,MATCH(Orders!K67,Sales_Reps!$G$2:$G$11,0),MATCH(Sales_Reps!$K$2,Sales_Reps!$B$2:$K$2,0))*I67</f>
        <v>22827.239999999998</v>
      </c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2:26" x14ac:dyDescent="0.25">
      <c r="B68" s="49" t="s">
        <v>321</v>
      </c>
      <c r="C68" s="49" t="s">
        <v>153</v>
      </c>
      <c r="D68" s="51" t="s">
        <v>1320</v>
      </c>
      <c r="E68" s="48" t="s">
        <v>3247</v>
      </c>
      <c r="F68" s="48" t="s">
        <v>2319</v>
      </c>
      <c r="G68" s="48" t="s">
        <v>14</v>
      </c>
      <c r="H68" s="57">
        <v>41363</v>
      </c>
      <c r="I68" s="56">
        <v>204151</v>
      </c>
      <c r="J68" s="53">
        <v>43523</v>
      </c>
      <c r="K68" s="54">
        <v>3</v>
      </c>
      <c r="L68" s="56">
        <f>INDEX(Sales_Reps!$B$2:$K$11,MATCH(Orders!K68,Sales_Reps!$G$2:$G$11,0),MATCH(Sales_Reps!$K$2,Sales_Reps!$B$2:$K$2,0))*I68</f>
        <v>24498.12</v>
      </c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2:26" x14ac:dyDescent="0.25">
      <c r="B69" s="49" t="s">
        <v>322</v>
      </c>
      <c r="C69" s="49" t="s">
        <v>144</v>
      </c>
      <c r="D69" s="51" t="s">
        <v>1321</v>
      </c>
      <c r="E69" s="48" t="s">
        <v>3248</v>
      </c>
      <c r="F69" s="48" t="s">
        <v>2320</v>
      </c>
      <c r="G69" s="48" t="s">
        <v>102</v>
      </c>
      <c r="H69" s="57">
        <v>31363</v>
      </c>
      <c r="I69" s="56">
        <v>192844</v>
      </c>
      <c r="J69" s="53">
        <v>43731</v>
      </c>
      <c r="K69" s="54">
        <v>1</v>
      </c>
      <c r="L69" s="56">
        <f>INDEX(Sales_Reps!$B$2:$K$11,MATCH(Orders!K69,Sales_Reps!$G$2:$G$11,0),MATCH(Sales_Reps!$K$2,Sales_Reps!$B$2:$K$2,0))*I69</f>
        <v>28926.6</v>
      </c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2:26" x14ac:dyDescent="0.25">
      <c r="B70" s="49" t="s">
        <v>323</v>
      </c>
      <c r="C70" s="49" t="s">
        <v>171</v>
      </c>
      <c r="D70" s="51" t="s">
        <v>1322</v>
      </c>
      <c r="E70" s="64" t="s">
        <v>4142</v>
      </c>
      <c r="F70" s="48" t="s">
        <v>2321</v>
      </c>
      <c r="G70" s="48" t="s">
        <v>37</v>
      </c>
      <c r="H70" s="57">
        <v>14469</v>
      </c>
      <c r="I70" s="56">
        <v>190515</v>
      </c>
      <c r="J70" s="53">
        <v>43495</v>
      </c>
      <c r="K70" s="54">
        <v>1</v>
      </c>
      <c r="L70" s="56">
        <f>INDEX(Sales_Reps!$B$2:$K$11,MATCH(Orders!K70,Sales_Reps!$G$2:$G$11,0),MATCH(Sales_Reps!$K$2,Sales_Reps!$B$2:$K$2,0))*I70</f>
        <v>28577.25</v>
      </c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2:26" x14ac:dyDescent="0.25">
      <c r="B71" s="49" t="s">
        <v>324</v>
      </c>
      <c r="C71" s="49" t="s">
        <v>135</v>
      </c>
      <c r="D71" s="51" t="s">
        <v>1323</v>
      </c>
      <c r="E71" s="48" t="s">
        <v>3249</v>
      </c>
      <c r="F71" s="48" t="s">
        <v>2322</v>
      </c>
      <c r="G71" s="48" t="s">
        <v>44</v>
      </c>
      <c r="H71" s="57">
        <v>71981</v>
      </c>
      <c r="I71" s="56">
        <v>258822</v>
      </c>
      <c r="J71" s="53">
        <v>43800</v>
      </c>
      <c r="K71" s="54">
        <v>3</v>
      </c>
      <c r="L71" s="56">
        <f>INDEX(Sales_Reps!$B$2:$K$11,MATCH(Orders!K71,Sales_Reps!$G$2:$G$11,0),MATCH(Sales_Reps!$K$2,Sales_Reps!$B$2:$K$2,0))*I71</f>
        <v>31058.639999999999</v>
      </c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2:26" x14ac:dyDescent="0.25">
      <c r="B72" s="49" t="s">
        <v>325</v>
      </c>
      <c r="C72" s="49" t="s">
        <v>172</v>
      </c>
      <c r="D72" s="51" t="s">
        <v>1324</v>
      </c>
      <c r="E72" s="48" t="s">
        <v>3250</v>
      </c>
      <c r="F72" s="48" t="s">
        <v>2323</v>
      </c>
      <c r="G72" s="48" t="s">
        <v>47</v>
      </c>
      <c r="H72" s="57">
        <v>69682</v>
      </c>
      <c r="I72" s="56">
        <v>280612</v>
      </c>
      <c r="J72" s="53">
        <v>43754</v>
      </c>
      <c r="K72" s="54">
        <v>1</v>
      </c>
      <c r="L72" s="56">
        <f>INDEX(Sales_Reps!$B$2:$K$11,MATCH(Orders!K72,Sales_Reps!$G$2:$G$11,0),MATCH(Sales_Reps!$K$2,Sales_Reps!$B$2:$K$2,0))*I72</f>
        <v>42091.799999999996</v>
      </c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2:26" x14ac:dyDescent="0.25">
      <c r="B73" s="49" t="s">
        <v>326</v>
      </c>
      <c r="C73" s="49" t="s">
        <v>173</v>
      </c>
      <c r="D73" s="51" t="s">
        <v>1325</v>
      </c>
      <c r="E73" s="48" t="s">
        <v>3251</v>
      </c>
      <c r="F73" s="48" t="s">
        <v>2324</v>
      </c>
      <c r="G73" s="48" t="s">
        <v>10</v>
      </c>
      <c r="H73" s="57">
        <v>75860</v>
      </c>
      <c r="I73" s="56">
        <v>276693</v>
      </c>
      <c r="J73" s="53">
        <v>43774</v>
      </c>
      <c r="K73" s="54">
        <v>2</v>
      </c>
      <c r="L73" s="56">
        <f>INDEX(Sales_Reps!$B$2:$K$11,MATCH(Orders!K73,Sales_Reps!$G$2:$G$11,0),MATCH(Sales_Reps!$K$2,Sales_Reps!$B$2:$K$2,0))*I73</f>
        <v>34586.625</v>
      </c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2:26" x14ac:dyDescent="0.25">
      <c r="B74" s="49" t="s">
        <v>327</v>
      </c>
      <c r="C74" s="49" t="s">
        <v>170</v>
      </c>
      <c r="D74" s="51" t="s">
        <v>1326</v>
      </c>
      <c r="E74" s="48" t="s">
        <v>3252</v>
      </c>
      <c r="F74" s="48" t="s">
        <v>2325</v>
      </c>
      <c r="G74" s="48" t="s">
        <v>31</v>
      </c>
      <c r="H74" s="57">
        <v>23628</v>
      </c>
      <c r="I74" s="56">
        <v>283893</v>
      </c>
      <c r="J74" s="53">
        <v>43759</v>
      </c>
      <c r="K74" s="54">
        <v>1</v>
      </c>
      <c r="L74" s="56">
        <f>INDEX(Sales_Reps!$B$2:$K$11,MATCH(Orders!K74,Sales_Reps!$G$2:$G$11,0),MATCH(Sales_Reps!$K$2,Sales_Reps!$B$2:$K$2,0))*I74</f>
        <v>42583.95</v>
      </c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2:26" x14ac:dyDescent="0.25">
      <c r="B75" s="49" t="s">
        <v>328</v>
      </c>
      <c r="C75" s="49" t="s">
        <v>149</v>
      </c>
      <c r="D75" s="51" t="s">
        <v>1327</v>
      </c>
      <c r="E75" s="48" t="s">
        <v>3253</v>
      </c>
      <c r="F75" s="48" t="s">
        <v>2326</v>
      </c>
      <c r="G75" s="48" t="s">
        <v>26</v>
      </c>
      <c r="H75" s="57">
        <v>73306</v>
      </c>
      <c r="I75" s="56">
        <v>207817</v>
      </c>
      <c r="J75" s="53">
        <v>43812</v>
      </c>
      <c r="K75" s="54">
        <v>2</v>
      </c>
      <c r="L75" s="56">
        <f>INDEX(Sales_Reps!$B$2:$K$11,MATCH(Orders!K75,Sales_Reps!$G$2:$G$11,0),MATCH(Sales_Reps!$K$2,Sales_Reps!$B$2:$K$2,0))*I75</f>
        <v>25977.125</v>
      </c>
    </row>
    <row r="76" spans="2:26" x14ac:dyDescent="0.25">
      <c r="B76" s="49" t="s">
        <v>329</v>
      </c>
      <c r="C76" s="49" t="s">
        <v>174</v>
      </c>
      <c r="D76" s="51" t="s">
        <v>1328</v>
      </c>
      <c r="E76" s="48" t="s">
        <v>3254</v>
      </c>
      <c r="F76" s="48" t="s">
        <v>2327</v>
      </c>
      <c r="G76" s="48" t="s">
        <v>47</v>
      </c>
      <c r="H76" s="57">
        <v>10760</v>
      </c>
      <c r="I76" s="56">
        <v>196827</v>
      </c>
      <c r="J76" s="53">
        <v>43622</v>
      </c>
      <c r="K76" s="54">
        <v>3</v>
      </c>
      <c r="L76" s="56">
        <f>INDEX(Sales_Reps!$B$2:$K$11,MATCH(Orders!K76,Sales_Reps!$G$2:$G$11,0),MATCH(Sales_Reps!$K$2,Sales_Reps!$B$2:$K$2,0))*I76</f>
        <v>23619.239999999998</v>
      </c>
    </row>
    <row r="77" spans="2:26" x14ac:dyDescent="0.25">
      <c r="B77" s="49" t="s">
        <v>330</v>
      </c>
      <c r="C77" s="49" t="s">
        <v>175</v>
      </c>
      <c r="D77" s="51" t="s">
        <v>1329</v>
      </c>
      <c r="E77" s="48" t="s">
        <v>3255</v>
      </c>
      <c r="F77" s="48" t="s">
        <v>2328</v>
      </c>
      <c r="G77" s="48" t="s">
        <v>101</v>
      </c>
      <c r="H77" s="57">
        <v>89588</v>
      </c>
      <c r="I77" s="56">
        <v>208671</v>
      </c>
      <c r="J77" s="53">
        <v>43467</v>
      </c>
      <c r="K77" s="54">
        <v>2</v>
      </c>
      <c r="L77" s="56">
        <f>INDEX(Sales_Reps!$B$2:$K$11,MATCH(Orders!K77,Sales_Reps!$G$2:$G$11,0),MATCH(Sales_Reps!$K$2,Sales_Reps!$B$2:$K$2,0))*I77</f>
        <v>26083.875</v>
      </c>
    </row>
    <row r="78" spans="2:26" x14ac:dyDescent="0.25">
      <c r="B78" s="49" t="s">
        <v>331</v>
      </c>
      <c r="C78" s="49" t="s">
        <v>169</v>
      </c>
      <c r="D78" s="51" t="s">
        <v>1330</v>
      </c>
      <c r="E78" s="48" t="s">
        <v>3256</v>
      </c>
      <c r="F78" s="48" t="s">
        <v>2329</v>
      </c>
      <c r="G78" s="48" t="s">
        <v>46</v>
      </c>
      <c r="H78" s="57">
        <v>7085</v>
      </c>
      <c r="I78" s="56">
        <v>181732</v>
      </c>
      <c r="J78" s="53">
        <v>43565</v>
      </c>
      <c r="K78" s="54">
        <v>3</v>
      </c>
      <c r="L78" s="56">
        <f>INDEX(Sales_Reps!$B$2:$K$11,MATCH(Orders!K78,Sales_Reps!$G$2:$G$11,0),MATCH(Sales_Reps!$K$2,Sales_Reps!$B$2:$K$2,0))*I78</f>
        <v>21807.84</v>
      </c>
    </row>
    <row r="79" spans="2:26" x14ac:dyDescent="0.25">
      <c r="B79" s="49" t="s">
        <v>332</v>
      </c>
      <c r="C79" s="49" t="s">
        <v>172</v>
      </c>
      <c r="D79" s="51" t="s">
        <v>1331</v>
      </c>
      <c r="E79" s="48" t="s">
        <v>3257</v>
      </c>
      <c r="F79" s="48" t="s">
        <v>2330</v>
      </c>
      <c r="G79" s="48" t="s">
        <v>101</v>
      </c>
      <c r="H79" s="57">
        <v>78092</v>
      </c>
      <c r="I79" s="56">
        <v>246278</v>
      </c>
      <c r="J79" s="53">
        <v>43792</v>
      </c>
      <c r="K79" s="54">
        <v>1</v>
      </c>
      <c r="L79" s="56">
        <f>INDEX(Sales_Reps!$B$2:$K$11,MATCH(Orders!K79,Sales_Reps!$G$2:$G$11,0),MATCH(Sales_Reps!$K$2,Sales_Reps!$B$2:$K$2,0))*I79</f>
        <v>36941.699999999997</v>
      </c>
    </row>
    <row r="80" spans="2:26" x14ac:dyDescent="0.25">
      <c r="B80" s="49" t="s">
        <v>333</v>
      </c>
      <c r="C80" s="49" t="s">
        <v>176</v>
      </c>
      <c r="D80" s="51" t="s">
        <v>1332</v>
      </c>
      <c r="E80" s="48" t="s">
        <v>3258</v>
      </c>
      <c r="F80" s="48" t="s">
        <v>2331</v>
      </c>
      <c r="G80" s="48" t="s">
        <v>20</v>
      </c>
      <c r="H80" s="57">
        <v>13216</v>
      </c>
      <c r="I80" s="56">
        <v>259219</v>
      </c>
      <c r="J80" s="53">
        <v>43624</v>
      </c>
      <c r="K80" s="54">
        <v>1</v>
      </c>
      <c r="L80" s="56">
        <f>INDEX(Sales_Reps!$B$2:$K$11,MATCH(Orders!K80,Sales_Reps!$G$2:$G$11,0),MATCH(Sales_Reps!$K$2,Sales_Reps!$B$2:$K$2,0))*I80</f>
        <v>38882.85</v>
      </c>
    </row>
    <row r="81" spans="2:12" x14ac:dyDescent="0.25">
      <c r="B81" s="49" t="s">
        <v>334</v>
      </c>
      <c r="C81" s="49" t="s">
        <v>135</v>
      </c>
      <c r="D81" s="51" t="s">
        <v>1333</v>
      </c>
      <c r="E81" s="48" t="s">
        <v>3259</v>
      </c>
      <c r="F81" s="48" t="s">
        <v>2332</v>
      </c>
      <c r="G81" s="48" t="s">
        <v>34</v>
      </c>
      <c r="H81" s="57">
        <v>91868</v>
      </c>
      <c r="I81" s="56">
        <v>246974</v>
      </c>
      <c r="J81" s="53">
        <v>43514</v>
      </c>
      <c r="K81" s="54">
        <v>1</v>
      </c>
      <c r="L81" s="56">
        <f>INDEX(Sales_Reps!$B$2:$K$11,MATCH(Orders!K81,Sales_Reps!$G$2:$G$11,0),MATCH(Sales_Reps!$K$2,Sales_Reps!$B$2:$K$2,0))*I81</f>
        <v>37046.1</v>
      </c>
    </row>
    <row r="82" spans="2:12" x14ac:dyDescent="0.25">
      <c r="B82" s="49" t="s">
        <v>335</v>
      </c>
      <c r="C82" s="49" t="s">
        <v>177</v>
      </c>
      <c r="D82" s="51" t="s">
        <v>1334</v>
      </c>
      <c r="E82" s="48" t="s">
        <v>3260</v>
      </c>
      <c r="F82" s="48" t="s">
        <v>2333</v>
      </c>
      <c r="G82" s="48" t="s">
        <v>15</v>
      </c>
      <c r="H82" s="57">
        <v>20641</v>
      </c>
      <c r="I82" s="56">
        <v>209064</v>
      </c>
      <c r="J82" s="53">
        <v>43499</v>
      </c>
      <c r="K82" s="54">
        <v>1</v>
      </c>
      <c r="L82" s="56">
        <f>INDEX(Sales_Reps!$B$2:$K$11,MATCH(Orders!K82,Sales_Reps!$G$2:$G$11,0),MATCH(Sales_Reps!$K$2,Sales_Reps!$B$2:$K$2,0))*I82</f>
        <v>31359.599999999999</v>
      </c>
    </row>
    <row r="83" spans="2:12" x14ac:dyDescent="0.25">
      <c r="B83" s="49" t="s">
        <v>336</v>
      </c>
      <c r="C83" s="49" t="s">
        <v>178</v>
      </c>
      <c r="D83" s="51" t="s">
        <v>1335</v>
      </c>
      <c r="E83" s="48" t="s">
        <v>3261</v>
      </c>
      <c r="F83" s="48" t="s">
        <v>2334</v>
      </c>
      <c r="G83" s="48" t="s">
        <v>8</v>
      </c>
      <c r="H83" s="57">
        <v>71018</v>
      </c>
      <c r="I83" s="56">
        <v>294208</v>
      </c>
      <c r="J83" s="53">
        <v>43748</v>
      </c>
      <c r="K83" s="54">
        <v>1</v>
      </c>
      <c r="L83" s="56">
        <f>INDEX(Sales_Reps!$B$2:$K$11,MATCH(Orders!K83,Sales_Reps!$G$2:$G$11,0),MATCH(Sales_Reps!$K$2,Sales_Reps!$B$2:$K$2,0))*I83</f>
        <v>44131.199999999997</v>
      </c>
    </row>
    <row r="84" spans="2:12" x14ac:dyDescent="0.25">
      <c r="B84" s="49" t="s">
        <v>337</v>
      </c>
      <c r="C84" s="49" t="s">
        <v>179</v>
      </c>
      <c r="D84" s="51" t="s">
        <v>1336</v>
      </c>
      <c r="E84" s="48" t="s">
        <v>3262</v>
      </c>
      <c r="F84" s="48" t="s">
        <v>2335</v>
      </c>
      <c r="G84" s="48" t="s">
        <v>48</v>
      </c>
      <c r="H84" s="57">
        <v>46157</v>
      </c>
      <c r="I84" s="56">
        <v>226578</v>
      </c>
      <c r="J84" s="53">
        <v>43638</v>
      </c>
      <c r="K84" s="54">
        <v>1</v>
      </c>
      <c r="L84" s="56">
        <f>INDEX(Sales_Reps!$B$2:$K$11,MATCH(Orders!K84,Sales_Reps!$G$2:$G$11,0),MATCH(Sales_Reps!$K$2,Sales_Reps!$B$2:$K$2,0))*I84</f>
        <v>33986.699999999997</v>
      </c>
    </row>
    <row r="85" spans="2:12" x14ac:dyDescent="0.25">
      <c r="B85" s="49" t="s">
        <v>338</v>
      </c>
      <c r="C85" s="49" t="s">
        <v>137</v>
      </c>
      <c r="D85" s="51" t="s">
        <v>1337</v>
      </c>
      <c r="E85" s="48" t="s">
        <v>3263</v>
      </c>
      <c r="F85" s="48" t="s">
        <v>2336</v>
      </c>
      <c r="G85" s="48" t="s">
        <v>13</v>
      </c>
      <c r="H85" s="57">
        <v>81371</v>
      </c>
      <c r="I85" s="56">
        <v>205965</v>
      </c>
      <c r="J85" s="53">
        <v>43530</v>
      </c>
      <c r="K85" s="54">
        <v>1</v>
      </c>
      <c r="L85" s="56">
        <f>INDEX(Sales_Reps!$B$2:$K$11,MATCH(Orders!K85,Sales_Reps!$G$2:$G$11,0),MATCH(Sales_Reps!$K$2,Sales_Reps!$B$2:$K$2,0))*I85</f>
        <v>30894.75</v>
      </c>
    </row>
    <row r="86" spans="2:12" x14ac:dyDescent="0.25">
      <c r="B86" s="49" t="s">
        <v>339</v>
      </c>
      <c r="C86" s="49" t="s">
        <v>160</v>
      </c>
      <c r="D86" s="51" t="s">
        <v>1338</v>
      </c>
      <c r="E86" s="48" t="s">
        <v>3264</v>
      </c>
      <c r="F86" s="48" t="s">
        <v>2337</v>
      </c>
      <c r="G86" s="48" t="s">
        <v>48</v>
      </c>
      <c r="H86" s="57">
        <v>39991</v>
      </c>
      <c r="I86" s="56">
        <v>242292</v>
      </c>
      <c r="J86" s="53">
        <v>43620</v>
      </c>
      <c r="K86" s="54">
        <v>2</v>
      </c>
      <c r="L86" s="56">
        <f>INDEX(Sales_Reps!$B$2:$K$11,MATCH(Orders!K86,Sales_Reps!$G$2:$G$11,0),MATCH(Sales_Reps!$K$2,Sales_Reps!$B$2:$K$2,0))*I86</f>
        <v>30286.5</v>
      </c>
    </row>
    <row r="87" spans="2:12" x14ac:dyDescent="0.25">
      <c r="B87" s="49" t="s">
        <v>340</v>
      </c>
      <c r="C87" s="49" t="s">
        <v>148</v>
      </c>
      <c r="D87" s="51" t="s">
        <v>1339</v>
      </c>
      <c r="E87" s="48" t="s">
        <v>3265</v>
      </c>
      <c r="F87" s="48" t="s">
        <v>2338</v>
      </c>
      <c r="G87" s="48" t="s">
        <v>38</v>
      </c>
      <c r="H87" s="57">
        <v>26009</v>
      </c>
      <c r="I87" s="56">
        <v>292161</v>
      </c>
      <c r="J87" s="53">
        <v>43704</v>
      </c>
      <c r="K87" s="54">
        <v>3</v>
      </c>
      <c r="L87" s="56">
        <f>INDEX(Sales_Reps!$B$2:$K$11,MATCH(Orders!K87,Sales_Reps!$G$2:$G$11,0),MATCH(Sales_Reps!$K$2,Sales_Reps!$B$2:$K$2,0))*I87</f>
        <v>35059.32</v>
      </c>
    </row>
    <row r="88" spans="2:12" x14ac:dyDescent="0.25">
      <c r="B88" s="49" t="s">
        <v>341</v>
      </c>
      <c r="C88" s="49" t="s">
        <v>157</v>
      </c>
      <c r="D88" s="51" t="s">
        <v>1340</v>
      </c>
      <c r="E88" s="48" t="s">
        <v>3266</v>
      </c>
      <c r="F88" s="48" t="s">
        <v>2339</v>
      </c>
      <c r="G88" s="48" t="s">
        <v>103</v>
      </c>
      <c r="H88" s="57">
        <v>24168</v>
      </c>
      <c r="I88" s="56">
        <v>268457</v>
      </c>
      <c r="J88" s="53">
        <v>43526</v>
      </c>
      <c r="K88" s="54">
        <v>3</v>
      </c>
      <c r="L88" s="56">
        <f>INDEX(Sales_Reps!$B$2:$K$11,MATCH(Orders!K88,Sales_Reps!$G$2:$G$11,0),MATCH(Sales_Reps!$K$2,Sales_Reps!$B$2:$K$2,0))*I88</f>
        <v>32214.84</v>
      </c>
    </row>
    <row r="89" spans="2:12" x14ac:dyDescent="0.25">
      <c r="B89" s="49" t="s">
        <v>342</v>
      </c>
      <c r="C89" s="49" t="s">
        <v>134</v>
      </c>
      <c r="D89" s="51" t="s">
        <v>1341</v>
      </c>
      <c r="E89" s="48" t="s">
        <v>3267</v>
      </c>
      <c r="F89" s="48" t="s">
        <v>2340</v>
      </c>
      <c r="G89" s="48" t="s">
        <v>41</v>
      </c>
      <c r="H89" s="57">
        <v>23</v>
      </c>
      <c r="I89" s="56">
        <v>200495</v>
      </c>
      <c r="J89" s="53">
        <v>43739</v>
      </c>
      <c r="K89" s="54">
        <v>2</v>
      </c>
      <c r="L89" s="56">
        <f>INDEX(Sales_Reps!$B$2:$K$11,MATCH(Orders!K89,Sales_Reps!$G$2:$G$11,0),MATCH(Sales_Reps!$K$2,Sales_Reps!$B$2:$K$2,0))*I89</f>
        <v>25061.875</v>
      </c>
    </row>
    <row r="90" spans="2:12" x14ac:dyDescent="0.25">
      <c r="B90" s="49" t="s">
        <v>343</v>
      </c>
      <c r="C90" s="49" t="s">
        <v>140</v>
      </c>
      <c r="D90" s="51" t="s">
        <v>1342</v>
      </c>
      <c r="E90" s="48" t="s">
        <v>3268</v>
      </c>
      <c r="F90" s="48" t="s">
        <v>2341</v>
      </c>
      <c r="G90" s="48" t="s">
        <v>35</v>
      </c>
      <c r="H90" s="57">
        <v>37493</v>
      </c>
      <c r="I90" s="56">
        <v>236485</v>
      </c>
      <c r="J90" s="53">
        <v>43663</v>
      </c>
      <c r="K90" s="54">
        <v>1</v>
      </c>
      <c r="L90" s="56">
        <f>INDEX(Sales_Reps!$B$2:$K$11,MATCH(Orders!K90,Sales_Reps!$G$2:$G$11,0),MATCH(Sales_Reps!$K$2,Sales_Reps!$B$2:$K$2,0))*I90</f>
        <v>35472.75</v>
      </c>
    </row>
    <row r="91" spans="2:12" x14ac:dyDescent="0.25">
      <c r="B91" s="49" t="s">
        <v>344</v>
      </c>
      <c r="C91" s="49" t="s">
        <v>180</v>
      </c>
      <c r="D91" s="51" t="s">
        <v>1343</v>
      </c>
      <c r="E91" s="48" t="s">
        <v>3269</v>
      </c>
      <c r="F91" s="48" t="s">
        <v>2342</v>
      </c>
      <c r="G91" s="48" t="s">
        <v>27</v>
      </c>
      <c r="H91" s="57">
        <v>84575</v>
      </c>
      <c r="I91" s="56">
        <v>265035</v>
      </c>
      <c r="J91" s="53">
        <v>43552</v>
      </c>
      <c r="K91" s="54">
        <v>1</v>
      </c>
      <c r="L91" s="56">
        <f>INDEX(Sales_Reps!$B$2:$K$11,MATCH(Orders!K91,Sales_Reps!$G$2:$G$11,0),MATCH(Sales_Reps!$K$2,Sales_Reps!$B$2:$K$2,0))*I91</f>
        <v>39755.25</v>
      </c>
    </row>
    <row r="92" spans="2:12" x14ac:dyDescent="0.25">
      <c r="B92" s="49" t="s">
        <v>345</v>
      </c>
      <c r="C92" s="49" t="s">
        <v>155</v>
      </c>
      <c r="D92" s="51" t="s">
        <v>1344</v>
      </c>
      <c r="E92" s="48" t="s">
        <v>3270</v>
      </c>
      <c r="F92" s="48" t="s">
        <v>2343</v>
      </c>
      <c r="G92" s="48" t="s">
        <v>40</v>
      </c>
      <c r="H92" s="57">
        <v>93946</v>
      </c>
      <c r="I92" s="56">
        <v>253066</v>
      </c>
      <c r="J92" s="53">
        <v>43816</v>
      </c>
      <c r="K92" s="54">
        <v>2</v>
      </c>
      <c r="L92" s="56">
        <f>INDEX(Sales_Reps!$B$2:$K$11,MATCH(Orders!K92,Sales_Reps!$G$2:$G$11,0),MATCH(Sales_Reps!$K$2,Sales_Reps!$B$2:$K$2,0))*I92</f>
        <v>31633.25</v>
      </c>
    </row>
    <row r="93" spans="2:12" x14ac:dyDescent="0.25">
      <c r="B93" s="49" t="s">
        <v>346</v>
      </c>
      <c r="C93" s="49" t="s">
        <v>181</v>
      </c>
      <c r="D93" s="51" t="s">
        <v>1345</v>
      </c>
      <c r="E93" s="48" t="s">
        <v>3271</v>
      </c>
      <c r="F93" s="48" t="s">
        <v>2344</v>
      </c>
      <c r="G93" s="48" t="s">
        <v>24</v>
      </c>
      <c r="H93" s="57">
        <v>13473</v>
      </c>
      <c r="I93" s="56">
        <v>194769</v>
      </c>
      <c r="J93" s="53">
        <v>43699</v>
      </c>
      <c r="K93" s="54">
        <v>3</v>
      </c>
      <c r="L93" s="56">
        <f>INDEX(Sales_Reps!$B$2:$K$11,MATCH(Orders!K93,Sales_Reps!$G$2:$G$11,0),MATCH(Sales_Reps!$K$2,Sales_Reps!$B$2:$K$2,0))*I93</f>
        <v>23372.28</v>
      </c>
    </row>
    <row r="94" spans="2:12" x14ac:dyDescent="0.25">
      <c r="B94" s="49" t="s">
        <v>347</v>
      </c>
      <c r="C94" s="49" t="s">
        <v>182</v>
      </c>
      <c r="D94" s="51" t="s">
        <v>1346</v>
      </c>
      <c r="E94" s="48" t="s">
        <v>3272</v>
      </c>
      <c r="F94" s="48" t="s">
        <v>2345</v>
      </c>
      <c r="G94" s="48" t="s">
        <v>26</v>
      </c>
      <c r="H94" s="57">
        <v>74186</v>
      </c>
      <c r="I94" s="56">
        <v>223466</v>
      </c>
      <c r="J94" s="53">
        <v>43546</v>
      </c>
      <c r="K94" s="54">
        <v>2</v>
      </c>
      <c r="L94" s="56">
        <f>INDEX(Sales_Reps!$B$2:$K$11,MATCH(Orders!K94,Sales_Reps!$G$2:$G$11,0),MATCH(Sales_Reps!$K$2,Sales_Reps!$B$2:$K$2,0))*I94</f>
        <v>27933.25</v>
      </c>
    </row>
    <row r="95" spans="2:12" x14ac:dyDescent="0.25">
      <c r="B95" s="49" t="s">
        <v>348</v>
      </c>
      <c r="C95" s="49" t="s">
        <v>183</v>
      </c>
      <c r="D95" s="51" t="s">
        <v>1347</v>
      </c>
      <c r="E95" s="48" t="s">
        <v>3273</v>
      </c>
      <c r="F95" s="48" t="s">
        <v>2346</v>
      </c>
      <c r="G95" s="48" t="s">
        <v>20</v>
      </c>
      <c r="H95" s="57">
        <v>90585</v>
      </c>
      <c r="I95" s="56">
        <v>203278</v>
      </c>
      <c r="J95" s="53">
        <v>43692</v>
      </c>
      <c r="K95" s="54">
        <v>1</v>
      </c>
      <c r="L95" s="56">
        <f>INDEX(Sales_Reps!$B$2:$K$11,MATCH(Orders!K95,Sales_Reps!$G$2:$G$11,0),MATCH(Sales_Reps!$K$2,Sales_Reps!$B$2:$K$2,0))*I95</f>
        <v>30491.699999999997</v>
      </c>
    </row>
    <row r="96" spans="2:12" x14ac:dyDescent="0.25">
      <c r="B96" s="49" t="s">
        <v>349</v>
      </c>
      <c r="C96" s="49" t="s">
        <v>184</v>
      </c>
      <c r="D96" s="51" t="s">
        <v>1348</v>
      </c>
      <c r="E96" s="48" t="s">
        <v>3274</v>
      </c>
      <c r="F96" s="48" t="s">
        <v>2347</v>
      </c>
      <c r="G96" s="48" t="s">
        <v>9</v>
      </c>
      <c r="H96" s="57">
        <v>83112</v>
      </c>
      <c r="I96" s="56">
        <v>258533</v>
      </c>
      <c r="J96" s="53">
        <v>43675</v>
      </c>
      <c r="K96" s="54">
        <v>1</v>
      </c>
      <c r="L96" s="56">
        <f>INDEX(Sales_Reps!$B$2:$K$11,MATCH(Orders!K96,Sales_Reps!$G$2:$G$11,0),MATCH(Sales_Reps!$K$2,Sales_Reps!$B$2:$K$2,0))*I96</f>
        <v>38779.949999999997</v>
      </c>
    </row>
    <row r="97" spans="2:12" x14ac:dyDescent="0.25">
      <c r="B97" s="49" t="s">
        <v>350</v>
      </c>
      <c r="C97" s="49" t="s">
        <v>185</v>
      </c>
      <c r="D97" s="51" t="s">
        <v>1349</v>
      </c>
      <c r="E97" s="48" t="s">
        <v>3275</v>
      </c>
      <c r="F97" s="48" t="s">
        <v>2348</v>
      </c>
      <c r="G97" s="48" t="s">
        <v>35</v>
      </c>
      <c r="H97" s="57">
        <v>54209</v>
      </c>
      <c r="I97" s="56">
        <v>260259</v>
      </c>
      <c r="J97" s="53">
        <v>43477</v>
      </c>
      <c r="K97" s="54">
        <v>1</v>
      </c>
      <c r="L97" s="56">
        <f>INDEX(Sales_Reps!$B$2:$K$11,MATCH(Orders!K97,Sales_Reps!$G$2:$G$11,0),MATCH(Sales_Reps!$K$2,Sales_Reps!$B$2:$K$2,0))*I97</f>
        <v>39038.85</v>
      </c>
    </row>
    <row r="98" spans="2:12" x14ac:dyDescent="0.25">
      <c r="B98" s="49" t="s">
        <v>351</v>
      </c>
      <c r="C98" s="49" t="s">
        <v>178</v>
      </c>
      <c r="D98" s="51" t="s">
        <v>1350</v>
      </c>
      <c r="E98" s="48" t="s">
        <v>3276</v>
      </c>
      <c r="F98" s="48" t="s">
        <v>2349</v>
      </c>
      <c r="G98" s="48" t="s">
        <v>33</v>
      </c>
      <c r="H98" s="57">
        <v>74025</v>
      </c>
      <c r="I98" s="56">
        <v>231594</v>
      </c>
      <c r="J98" s="53">
        <v>43704</v>
      </c>
      <c r="K98" s="54">
        <v>3</v>
      </c>
      <c r="L98" s="56">
        <f>INDEX(Sales_Reps!$B$2:$K$11,MATCH(Orders!K98,Sales_Reps!$G$2:$G$11,0),MATCH(Sales_Reps!$K$2,Sales_Reps!$B$2:$K$2,0))*I98</f>
        <v>27791.279999999999</v>
      </c>
    </row>
    <row r="99" spans="2:12" x14ac:dyDescent="0.25">
      <c r="B99" s="49" t="s">
        <v>352</v>
      </c>
      <c r="C99" s="49" t="s">
        <v>158</v>
      </c>
      <c r="D99" s="51" t="s">
        <v>1351</v>
      </c>
      <c r="E99" s="48" t="s">
        <v>3277</v>
      </c>
      <c r="F99" s="48" t="s">
        <v>2350</v>
      </c>
      <c r="G99" s="48" t="s">
        <v>54</v>
      </c>
      <c r="H99" s="57">
        <v>10066</v>
      </c>
      <c r="I99" s="56">
        <v>276365</v>
      </c>
      <c r="J99" s="53">
        <v>43469</v>
      </c>
      <c r="K99" s="54">
        <v>1</v>
      </c>
      <c r="L99" s="56">
        <f>INDEX(Sales_Reps!$B$2:$K$11,MATCH(Orders!K99,Sales_Reps!$G$2:$G$11,0),MATCH(Sales_Reps!$K$2,Sales_Reps!$B$2:$K$2,0))*I99</f>
        <v>41454.75</v>
      </c>
    </row>
    <row r="100" spans="2:12" x14ac:dyDescent="0.25">
      <c r="B100" s="49" t="s">
        <v>353</v>
      </c>
      <c r="C100" s="49" t="s">
        <v>127</v>
      </c>
      <c r="D100" s="51" t="s">
        <v>1352</v>
      </c>
      <c r="E100" s="48" t="s">
        <v>3278</v>
      </c>
      <c r="F100" s="48" t="s">
        <v>2351</v>
      </c>
      <c r="G100" s="48" t="s">
        <v>55</v>
      </c>
      <c r="H100" s="57">
        <v>70350</v>
      </c>
      <c r="I100" s="56">
        <v>179026</v>
      </c>
      <c r="J100" s="53">
        <v>43821</v>
      </c>
      <c r="K100" s="54">
        <v>3</v>
      </c>
      <c r="L100" s="56">
        <f>INDEX(Sales_Reps!$B$2:$K$11,MATCH(Orders!K100,Sales_Reps!$G$2:$G$11,0),MATCH(Sales_Reps!$K$2,Sales_Reps!$B$2:$K$2,0))*I100</f>
        <v>21483.119999999999</v>
      </c>
    </row>
    <row r="101" spans="2:12" x14ac:dyDescent="0.25">
      <c r="B101" s="49" t="s">
        <v>354</v>
      </c>
      <c r="C101" s="49" t="s">
        <v>135</v>
      </c>
      <c r="D101" s="51" t="s">
        <v>1353</v>
      </c>
      <c r="E101" s="48" t="s">
        <v>3279</v>
      </c>
      <c r="F101" s="48" t="s">
        <v>2352</v>
      </c>
      <c r="G101" s="48" t="s">
        <v>103</v>
      </c>
      <c r="H101" s="57">
        <v>34414</v>
      </c>
      <c r="I101" s="56">
        <v>199993</v>
      </c>
      <c r="J101" s="53">
        <v>43512</v>
      </c>
      <c r="K101" s="54">
        <v>2</v>
      </c>
      <c r="L101" s="56">
        <f>INDEX(Sales_Reps!$B$2:$K$11,MATCH(Orders!K101,Sales_Reps!$G$2:$G$11,0),MATCH(Sales_Reps!$K$2,Sales_Reps!$B$2:$K$2,0))*I101</f>
        <v>24999.125</v>
      </c>
    </row>
    <row r="102" spans="2:12" x14ac:dyDescent="0.25">
      <c r="B102" s="49" t="s">
        <v>355</v>
      </c>
      <c r="C102" s="49" t="s">
        <v>186</v>
      </c>
      <c r="D102" s="51" t="s">
        <v>1354</v>
      </c>
      <c r="E102" s="48" t="s">
        <v>3280</v>
      </c>
      <c r="F102" s="48" t="s">
        <v>2353</v>
      </c>
      <c r="G102" s="48" t="s">
        <v>7</v>
      </c>
      <c r="H102" s="57">
        <v>4663</v>
      </c>
      <c r="I102" s="56">
        <v>251886</v>
      </c>
      <c r="J102" s="53">
        <v>43502</v>
      </c>
      <c r="K102" s="54">
        <v>3</v>
      </c>
      <c r="L102" s="56">
        <f>INDEX(Sales_Reps!$B$2:$K$11,MATCH(Orders!K102,Sales_Reps!$G$2:$G$11,0),MATCH(Sales_Reps!$K$2,Sales_Reps!$B$2:$K$2,0))*I102</f>
        <v>30226.32</v>
      </c>
    </row>
    <row r="103" spans="2:12" x14ac:dyDescent="0.25">
      <c r="B103" s="49" t="s">
        <v>356</v>
      </c>
      <c r="C103" s="49" t="s">
        <v>155</v>
      </c>
      <c r="D103" s="51" t="s">
        <v>1355</v>
      </c>
      <c r="E103" s="48" t="s">
        <v>3281</v>
      </c>
      <c r="F103" s="48" t="s">
        <v>2354</v>
      </c>
      <c r="G103" s="48" t="s">
        <v>28</v>
      </c>
      <c r="H103" s="57">
        <v>72134</v>
      </c>
      <c r="I103" s="56">
        <v>202613</v>
      </c>
      <c r="J103" s="53">
        <v>43641</v>
      </c>
      <c r="K103" s="54">
        <v>3</v>
      </c>
      <c r="L103" s="56">
        <f>INDEX(Sales_Reps!$B$2:$K$11,MATCH(Orders!K103,Sales_Reps!$G$2:$G$11,0),MATCH(Sales_Reps!$K$2,Sales_Reps!$B$2:$K$2,0))*I103</f>
        <v>24313.559999999998</v>
      </c>
    </row>
    <row r="104" spans="2:12" x14ac:dyDescent="0.25">
      <c r="B104" s="49" t="s">
        <v>357</v>
      </c>
      <c r="C104" s="49" t="s">
        <v>187</v>
      </c>
      <c r="D104" s="51" t="s">
        <v>1356</v>
      </c>
      <c r="E104" s="48" t="s">
        <v>3282</v>
      </c>
      <c r="F104" s="48" t="s">
        <v>2355</v>
      </c>
      <c r="G104" s="48" t="s">
        <v>24</v>
      </c>
      <c r="H104" s="57">
        <v>49034</v>
      </c>
      <c r="I104" s="56">
        <v>239220</v>
      </c>
      <c r="J104" s="53">
        <v>43549</v>
      </c>
      <c r="K104" s="54">
        <v>1</v>
      </c>
      <c r="L104" s="56">
        <f>INDEX(Sales_Reps!$B$2:$K$11,MATCH(Orders!K104,Sales_Reps!$G$2:$G$11,0),MATCH(Sales_Reps!$K$2,Sales_Reps!$B$2:$K$2,0))*I104</f>
        <v>35883</v>
      </c>
    </row>
    <row r="105" spans="2:12" x14ac:dyDescent="0.25">
      <c r="B105" s="49" t="s">
        <v>358</v>
      </c>
      <c r="C105" s="49" t="s">
        <v>124</v>
      </c>
      <c r="D105" s="51" t="s">
        <v>1357</v>
      </c>
      <c r="E105" s="48" t="s">
        <v>3283</v>
      </c>
      <c r="F105" s="48" t="s">
        <v>2356</v>
      </c>
      <c r="G105" s="48" t="s">
        <v>37</v>
      </c>
      <c r="H105" s="57">
        <v>13272</v>
      </c>
      <c r="I105" s="56">
        <v>217733</v>
      </c>
      <c r="J105" s="53">
        <v>43578</v>
      </c>
      <c r="K105" s="54">
        <v>1</v>
      </c>
      <c r="L105" s="56">
        <f>INDEX(Sales_Reps!$B$2:$K$11,MATCH(Orders!K105,Sales_Reps!$G$2:$G$11,0),MATCH(Sales_Reps!$K$2,Sales_Reps!$B$2:$K$2,0))*I105</f>
        <v>32659.949999999997</v>
      </c>
    </row>
    <row r="106" spans="2:12" x14ac:dyDescent="0.25">
      <c r="B106" s="49" t="s">
        <v>359</v>
      </c>
      <c r="C106" s="49" t="s">
        <v>121</v>
      </c>
      <c r="D106" s="51" t="s">
        <v>1358</v>
      </c>
      <c r="E106" s="48" t="s">
        <v>3284</v>
      </c>
      <c r="F106" s="48" t="s">
        <v>2357</v>
      </c>
      <c r="G106" s="48" t="s">
        <v>57</v>
      </c>
      <c r="H106" s="57">
        <v>54365</v>
      </c>
      <c r="I106" s="56">
        <v>269201</v>
      </c>
      <c r="J106" s="53">
        <v>43798</v>
      </c>
      <c r="K106" s="54">
        <v>1</v>
      </c>
      <c r="L106" s="56">
        <f>INDEX(Sales_Reps!$B$2:$K$11,MATCH(Orders!K106,Sales_Reps!$G$2:$G$11,0),MATCH(Sales_Reps!$K$2,Sales_Reps!$B$2:$K$2,0))*I106</f>
        <v>40380.15</v>
      </c>
    </row>
    <row r="107" spans="2:12" x14ac:dyDescent="0.25">
      <c r="B107" s="49" t="s">
        <v>360</v>
      </c>
      <c r="C107" s="49" t="s">
        <v>141</v>
      </c>
      <c r="D107" s="51" t="s">
        <v>1359</v>
      </c>
      <c r="E107" s="48" t="s">
        <v>3285</v>
      </c>
      <c r="F107" s="48" t="s">
        <v>2358</v>
      </c>
      <c r="G107" s="48" t="s">
        <v>35</v>
      </c>
      <c r="H107" s="57">
        <v>44275</v>
      </c>
      <c r="I107" s="56">
        <v>206673</v>
      </c>
      <c r="J107" s="53">
        <v>43707</v>
      </c>
      <c r="K107" s="54">
        <v>2</v>
      </c>
      <c r="L107" s="56">
        <f>INDEX(Sales_Reps!$B$2:$K$11,MATCH(Orders!K107,Sales_Reps!$G$2:$G$11,0),MATCH(Sales_Reps!$K$2,Sales_Reps!$B$2:$K$2,0))*I107</f>
        <v>25834.125</v>
      </c>
    </row>
    <row r="108" spans="2:12" x14ac:dyDescent="0.25">
      <c r="B108" s="49" t="s">
        <v>361</v>
      </c>
      <c r="C108" s="49" t="s">
        <v>135</v>
      </c>
      <c r="D108" s="51" t="s">
        <v>1360</v>
      </c>
      <c r="E108" s="48" t="s">
        <v>3286</v>
      </c>
      <c r="F108" s="48" t="s">
        <v>2359</v>
      </c>
      <c r="G108" s="48" t="s">
        <v>105</v>
      </c>
      <c r="H108" s="57">
        <v>20849</v>
      </c>
      <c r="I108" s="56">
        <v>248611</v>
      </c>
      <c r="J108" s="53">
        <v>43634</v>
      </c>
      <c r="K108" s="54">
        <v>1</v>
      </c>
      <c r="L108" s="56">
        <f>INDEX(Sales_Reps!$B$2:$K$11,MATCH(Orders!K108,Sales_Reps!$G$2:$G$11,0),MATCH(Sales_Reps!$K$2,Sales_Reps!$B$2:$K$2,0))*I108</f>
        <v>37291.65</v>
      </c>
    </row>
    <row r="109" spans="2:12" x14ac:dyDescent="0.25">
      <c r="B109" s="49" t="s">
        <v>362</v>
      </c>
      <c r="C109" s="49" t="s">
        <v>178</v>
      </c>
      <c r="D109" s="51" t="s">
        <v>1361</v>
      </c>
      <c r="E109" s="48" t="s">
        <v>3287</v>
      </c>
      <c r="F109" s="48" t="s">
        <v>2360</v>
      </c>
      <c r="G109" s="48" t="s">
        <v>54</v>
      </c>
      <c r="H109" s="57">
        <v>72203</v>
      </c>
      <c r="I109" s="56">
        <v>232216</v>
      </c>
      <c r="J109" s="53">
        <v>43473</v>
      </c>
      <c r="K109" s="54">
        <v>3</v>
      </c>
      <c r="L109" s="56">
        <f>INDEX(Sales_Reps!$B$2:$K$11,MATCH(Orders!K109,Sales_Reps!$G$2:$G$11,0),MATCH(Sales_Reps!$K$2,Sales_Reps!$B$2:$K$2,0))*I109</f>
        <v>27865.919999999998</v>
      </c>
    </row>
    <row r="110" spans="2:12" x14ac:dyDescent="0.25">
      <c r="B110" s="49" t="s">
        <v>363</v>
      </c>
      <c r="C110" s="49" t="s">
        <v>151</v>
      </c>
      <c r="D110" s="51" t="s">
        <v>1362</v>
      </c>
      <c r="E110" s="48" t="s">
        <v>3288</v>
      </c>
      <c r="F110" s="48" t="s">
        <v>2361</v>
      </c>
      <c r="G110" s="48" t="s">
        <v>30</v>
      </c>
      <c r="H110" s="57">
        <v>43481</v>
      </c>
      <c r="I110" s="56">
        <v>253079</v>
      </c>
      <c r="J110" s="53">
        <v>43726</v>
      </c>
      <c r="K110" s="54">
        <v>2</v>
      </c>
      <c r="L110" s="56">
        <f>INDEX(Sales_Reps!$B$2:$K$11,MATCH(Orders!K110,Sales_Reps!$G$2:$G$11,0),MATCH(Sales_Reps!$K$2,Sales_Reps!$B$2:$K$2,0))*I110</f>
        <v>31634.875</v>
      </c>
    </row>
    <row r="111" spans="2:12" x14ac:dyDescent="0.25">
      <c r="B111" s="49" t="s">
        <v>364</v>
      </c>
      <c r="C111" s="49" t="s">
        <v>188</v>
      </c>
      <c r="D111" s="51" t="s">
        <v>1363</v>
      </c>
      <c r="E111" s="48" t="s">
        <v>3289</v>
      </c>
      <c r="F111" s="48" t="s">
        <v>2362</v>
      </c>
      <c r="G111" s="48" t="s">
        <v>13</v>
      </c>
      <c r="H111" s="57">
        <v>89570</v>
      </c>
      <c r="I111" s="56">
        <v>302230</v>
      </c>
      <c r="J111" s="53">
        <v>43886</v>
      </c>
      <c r="K111" s="54">
        <v>3</v>
      </c>
      <c r="L111" s="56">
        <f>INDEX(Sales_Reps!$B$2:$K$11,MATCH(Orders!K111,Sales_Reps!$G$2:$G$11,0),MATCH(Sales_Reps!$K$2,Sales_Reps!$B$2:$K$2,0))*I111</f>
        <v>36267.599999999999</v>
      </c>
    </row>
    <row r="112" spans="2:12" x14ac:dyDescent="0.25">
      <c r="B112" s="49" t="s">
        <v>365</v>
      </c>
      <c r="C112" s="49" t="s">
        <v>127</v>
      </c>
      <c r="D112" s="51" t="s">
        <v>1364</v>
      </c>
      <c r="E112" s="48" t="s">
        <v>3290</v>
      </c>
      <c r="F112" s="48" t="s">
        <v>2363</v>
      </c>
      <c r="G112" s="48" t="s">
        <v>108</v>
      </c>
      <c r="H112" s="57">
        <v>73241</v>
      </c>
      <c r="I112" s="56">
        <v>294032</v>
      </c>
      <c r="J112" s="53">
        <v>44033</v>
      </c>
      <c r="K112" s="54">
        <v>2</v>
      </c>
      <c r="L112" s="56">
        <f>INDEX(Sales_Reps!$B$2:$K$11,MATCH(Orders!K112,Sales_Reps!$G$2:$G$11,0),MATCH(Sales_Reps!$K$2,Sales_Reps!$B$2:$K$2,0))*I112</f>
        <v>36754</v>
      </c>
    </row>
    <row r="113" spans="2:12" x14ac:dyDescent="0.25">
      <c r="B113" s="49" t="s">
        <v>366</v>
      </c>
      <c r="C113" s="49" t="s">
        <v>175</v>
      </c>
      <c r="D113" s="51" t="s">
        <v>1365</v>
      </c>
      <c r="E113" s="48" t="s">
        <v>3291</v>
      </c>
      <c r="F113" s="48" t="s">
        <v>2364</v>
      </c>
      <c r="G113" s="48" t="s">
        <v>46</v>
      </c>
      <c r="H113" s="57">
        <v>99412</v>
      </c>
      <c r="I113" s="56">
        <v>277624</v>
      </c>
      <c r="J113" s="53">
        <v>43874</v>
      </c>
      <c r="K113" s="54">
        <v>2</v>
      </c>
      <c r="L113" s="56">
        <f>INDEX(Sales_Reps!$B$2:$K$11,MATCH(Orders!K113,Sales_Reps!$G$2:$G$11,0),MATCH(Sales_Reps!$K$2,Sales_Reps!$B$2:$K$2,0))*I113</f>
        <v>34703</v>
      </c>
    </row>
    <row r="114" spans="2:12" x14ac:dyDescent="0.25">
      <c r="B114" s="49" t="s">
        <v>367</v>
      </c>
      <c r="C114" s="49" t="s">
        <v>138</v>
      </c>
      <c r="D114" s="51" t="s">
        <v>1366</v>
      </c>
      <c r="E114" s="64" t="s">
        <v>4143</v>
      </c>
      <c r="F114" s="48" t="s">
        <v>2365</v>
      </c>
      <c r="G114" s="48" t="s">
        <v>18</v>
      </c>
      <c r="H114" s="57">
        <v>27603</v>
      </c>
      <c r="I114" s="56">
        <v>253456</v>
      </c>
      <c r="J114" s="53">
        <v>44189</v>
      </c>
      <c r="K114" s="54">
        <v>2</v>
      </c>
      <c r="L114" s="56">
        <f>INDEX(Sales_Reps!$B$2:$K$11,MATCH(Orders!K114,Sales_Reps!$G$2:$G$11,0),MATCH(Sales_Reps!$K$2,Sales_Reps!$B$2:$K$2,0))*I114</f>
        <v>31682</v>
      </c>
    </row>
    <row r="115" spans="2:12" x14ac:dyDescent="0.25">
      <c r="B115" s="49" t="s">
        <v>368</v>
      </c>
      <c r="C115" s="49" t="s">
        <v>182</v>
      </c>
      <c r="D115" s="51" t="s">
        <v>1367</v>
      </c>
      <c r="E115" s="48" t="s">
        <v>3292</v>
      </c>
      <c r="F115" s="48" t="s">
        <v>2366</v>
      </c>
      <c r="G115" s="48" t="s">
        <v>105</v>
      </c>
      <c r="H115" s="57">
        <v>92362</v>
      </c>
      <c r="I115" s="56">
        <v>273872</v>
      </c>
      <c r="J115" s="53">
        <v>43842</v>
      </c>
      <c r="K115" s="54">
        <v>2</v>
      </c>
      <c r="L115" s="56">
        <f>INDEX(Sales_Reps!$B$2:$K$11,MATCH(Orders!K115,Sales_Reps!$G$2:$G$11,0),MATCH(Sales_Reps!$K$2,Sales_Reps!$B$2:$K$2,0))*I115</f>
        <v>34234</v>
      </c>
    </row>
    <row r="116" spans="2:12" x14ac:dyDescent="0.25">
      <c r="B116" s="49" t="s">
        <v>369</v>
      </c>
      <c r="C116" s="49" t="s">
        <v>185</v>
      </c>
      <c r="D116" s="51" t="s">
        <v>1368</v>
      </c>
      <c r="E116" s="48" t="s">
        <v>3293</v>
      </c>
      <c r="F116" s="48" t="s">
        <v>2367</v>
      </c>
      <c r="G116" s="48" t="s">
        <v>38</v>
      </c>
      <c r="H116" s="57">
        <v>38861</v>
      </c>
      <c r="I116" s="56">
        <v>286323</v>
      </c>
      <c r="J116" s="53">
        <v>43947</v>
      </c>
      <c r="K116" s="54">
        <v>3</v>
      </c>
      <c r="L116" s="56">
        <f>INDEX(Sales_Reps!$B$2:$K$11,MATCH(Orders!K116,Sales_Reps!$G$2:$G$11,0),MATCH(Sales_Reps!$K$2,Sales_Reps!$B$2:$K$2,0))*I116</f>
        <v>34358.76</v>
      </c>
    </row>
    <row r="117" spans="2:12" x14ac:dyDescent="0.25">
      <c r="B117" s="49" t="s">
        <v>370</v>
      </c>
      <c r="C117" s="49" t="s">
        <v>148</v>
      </c>
      <c r="D117" s="51" t="s">
        <v>1369</v>
      </c>
      <c r="E117" s="48" t="s">
        <v>3294</v>
      </c>
      <c r="F117" s="48" t="s">
        <v>2368</v>
      </c>
      <c r="G117" s="48" t="s">
        <v>7</v>
      </c>
      <c r="H117" s="57">
        <v>44984</v>
      </c>
      <c r="I117" s="56">
        <v>253581</v>
      </c>
      <c r="J117" s="53">
        <v>43929</v>
      </c>
      <c r="K117" s="54">
        <v>2</v>
      </c>
      <c r="L117" s="56">
        <f>INDEX(Sales_Reps!$B$2:$K$11,MATCH(Orders!K117,Sales_Reps!$G$2:$G$11,0),MATCH(Sales_Reps!$K$2,Sales_Reps!$B$2:$K$2,0))*I117</f>
        <v>31697.625</v>
      </c>
    </row>
    <row r="118" spans="2:12" x14ac:dyDescent="0.25">
      <c r="B118" s="49" t="s">
        <v>371</v>
      </c>
      <c r="C118" s="49" t="s">
        <v>169</v>
      </c>
      <c r="D118" s="51" t="s">
        <v>1370</v>
      </c>
      <c r="E118" s="48" t="s">
        <v>3295</v>
      </c>
      <c r="F118" s="48" t="s">
        <v>2369</v>
      </c>
      <c r="G118" s="48" t="s">
        <v>44</v>
      </c>
      <c r="H118" s="57">
        <v>19175</v>
      </c>
      <c r="I118" s="56">
        <v>205352</v>
      </c>
      <c r="J118" s="53">
        <v>43858</v>
      </c>
      <c r="K118" s="54">
        <v>3</v>
      </c>
      <c r="L118" s="56">
        <f>INDEX(Sales_Reps!$B$2:$K$11,MATCH(Orders!K118,Sales_Reps!$G$2:$G$11,0),MATCH(Sales_Reps!$K$2,Sales_Reps!$B$2:$K$2,0))*I118</f>
        <v>24642.239999999998</v>
      </c>
    </row>
    <row r="119" spans="2:12" x14ac:dyDescent="0.25">
      <c r="B119" s="49" t="s">
        <v>372</v>
      </c>
      <c r="C119" s="49" t="s">
        <v>143</v>
      </c>
      <c r="D119" s="51" t="s">
        <v>1371</v>
      </c>
      <c r="E119" s="48" t="s">
        <v>3296</v>
      </c>
      <c r="F119" s="48" t="s">
        <v>2370</v>
      </c>
      <c r="G119" s="48" t="s">
        <v>101</v>
      </c>
      <c r="H119" s="57">
        <v>31138</v>
      </c>
      <c r="I119" s="56">
        <v>215907</v>
      </c>
      <c r="J119" s="53">
        <v>43961</v>
      </c>
      <c r="K119" s="54">
        <v>1</v>
      </c>
      <c r="L119" s="56">
        <f>INDEX(Sales_Reps!$B$2:$K$11,MATCH(Orders!K119,Sales_Reps!$G$2:$G$11,0),MATCH(Sales_Reps!$K$2,Sales_Reps!$B$2:$K$2,0))*I119</f>
        <v>32386.05</v>
      </c>
    </row>
    <row r="120" spans="2:12" x14ac:dyDescent="0.25">
      <c r="B120" s="49" t="s">
        <v>373</v>
      </c>
      <c r="C120" s="49" t="s">
        <v>180</v>
      </c>
      <c r="D120" s="51" t="s">
        <v>1372</v>
      </c>
      <c r="E120" s="48" t="s">
        <v>3297</v>
      </c>
      <c r="F120" s="48" t="s">
        <v>2371</v>
      </c>
      <c r="G120" s="48" t="s">
        <v>27</v>
      </c>
      <c r="H120" s="57">
        <v>32366</v>
      </c>
      <c r="I120" s="56">
        <v>272277</v>
      </c>
      <c r="J120" s="53">
        <v>44118</v>
      </c>
      <c r="K120" s="54">
        <v>1</v>
      </c>
      <c r="L120" s="56">
        <f>INDEX(Sales_Reps!$B$2:$K$11,MATCH(Orders!K120,Sales_Reps!$G$2:$G$11,0),MATCH(Sales_Reps!$K$2,Sales_Reps!$B$2:$K$2,0))*I120</f>
        <v>40841.549999999996</v>
      </c>
    </row>
    <row r="121" spans="2:12" x14ac:dyDescent="0.25">
      <c r="B121" s="49" t="s">
        <v>374</v>
      </c>
      <c r="C121" s="49" t="s">
        <v>136</v>
      </c>
      <c r="D121" s="51" t="s">
        <v>1373</v>
      </c>
      <c r="E121" s="48" t="s">
        <v>3298</v>
      </c>
      <c r="F121" s="48" t="s">
        <v>2372</v>
      </c>
      <c r="G121" s="48" t="s">
        <v>16</v>
      </c>
      <c r="H121" s="57">
        <v>59812</v>
      </c>
      <c r="I121" s="56">
        <v>251031</v>
      </c>
      <c r="J121" s="53">
        <v>44153</v>
      </c>
      <c r="K121" s="54">
        <v>2</v>
      </c>
      <c r="L121" s="56">
        <f>INDEX(Sales_Reps!$B$2:$K$11,MATCH(Orders!K121,Sales_Reps!$G$2:$G$11,0),MATCH(Sales_Reps!$K$2,Sales_Reps!$B$2:$K$2,0))*I121</f>
        <v>31378.875</v>
      </c>
    </row>
    <row r="122" spans="2:12" x14ac:dyDescent="0.25">
      <c r="B122" s="49" t="s">
        <v>375</v>
      </c>
      <c r="C122" s="49" t="s">
        <v>173</v>
      </c>
      <c r="D122" s="51" t="s">
        <v>1374</v>
      </c>
      <c r="E122" s="48" t="s">
        <v>3299</v>
      </c>
      <c r="F122" s="48" t="s">
        <v>2373</v>
      </c>
      <c r="G122" s="48" t="s">
        <v>29</v>
      </c>
      <c r="H122" s="57">
        <v>11505</v>
      </c>
      <c r="I122" s="56">
        <v>273225</v>
      </c>
      <c r="J122" s="53">
        <v>44098</v>
      </c>
      <c r="K122" s="54">
        <v>3</v>
      </c>
      <c r="L122" s="56">
        <f>INDEX(Sales_Reps!$B$2:$K$11,MATCH(Orders!K122,Sales_Reps!$G$2:$G$11,0),MATCH(Sales_Reps!$K$2,Sales_Reps!$B$2:$K$2,0))*I122</f>
        <v>32787</v>
      </c>
    </row>
    <row r="123" spans="2:12" x14ac:dyDescent="0.25">
      <c r="B123" s="49" t="s">
        <v>376</v>
      </c>
      <c r="C123" s="49" t="s">
        <v>176</v>
      </c>
      <c r="D123" s="51" t="s">
        <v>1375</v>
      </c>
      <c r="E123" s="48" t="s">
        <v>3300</v>
      </c>
      <c r="F123" s="48" t="s">
        <v>2374</v>
      </c>
      <c r="G123" s="48" t="s">
        <v>45</v>
      </c>
      <c r="H123" s="57">
        <v>38062</v>
      </c>
      <c r="I123" s="56">
        <v>262452</v>
      </c>
      <c r="J123" s="53">
        <v>44046</v>
      </c>
      <c r="K123" s="54">
        <v>1</v>
      </c>
      <c r="L123" s="56">
        <f>INDEX(Sales_Reps!$B$2:$K$11,MATCH(Orders!K123,Sales_Reps!$G$2:$G$11,0),MATCH(Sales_Reps!$K$2,Sales_Reps!$B$2:$K$2,0))*I123</f>
        <v>39367.799999999996</v>
      </c>
    </row>
    <row r="124" spans="2:12" x14ac:dyDescent="0.25">
      <c r="B124" s="49" t="s">
        <v>377</v>
      </c>
      <c r="C124" s="49" t="s">
        <v>169</v>
      </c>
      <c r="D124" s="51" t="s">
        <v>1376</v>
      </c>
      <c r="E124" s="48" t="s">
        <v>3301</v>
      </c>
      <c r="F124" s="48" t="s">
        <v>2375</v>
      </c>
      <c r="G124" s="48" t="s">
        <v>37</v>
      </c>
      <c r="H124" s="57">
        <v>63745</v>
      </c>
      <c r="I124" s="56">
        <v>249411</v>
      </c>
      <c r="J124" s="53">
        <v>44183</v>
      </c>
      <c r="K124" s="54">
        <v>3</v>
      </c>
      <c r="L124" s="56">
        <f>INDEX(Sales_Reps!$B$2:$K$11,MATCH(Orders!K124,Sales_Reps!$G$2:$G$11,0),MATCH(Sales_Reps!$K$2,Sales_Reps!$B$2:$K$2,0))*I124</f>
        <v>29929.32</v>
      </c>
    </row>
    <row r="125" spans="2:12" x14ac:dyDescent="0.25">
      <c r="B125" s="49" t="s">
        <v>378</v>
      </c>
      <c r="C125" s="49" t="s">
        <v>189</v>
      </c>
      <c r="D125" s="51" t="s">
        <v>1377</v>
      </c>
      <c r="E125" s="48" t="s">
        <v>3302</v>
      </c>
      <c r="F125" s="48" t="s">
        <v>2376</v>
      </c>
      <c r="G125" s="48" t="s">
        <v>31</v>
      </c>
      <c r="H125" s="57">
        <v>95273</v>
      </c>
      <c r="I125" s="56">
        <v>286369</v>
      </c>
      <c r="J125" s="53">
        <v>44138</v>
      </c>
      <c r="K125" s="54">
        <v>3</v>
      </c>
      <c r="L125" s="56">
        <f>INDEX(Sales_Reps!$B$2:$K$11,MATCH(Orders!K125,Sales_Reps!$G$2:$G$11,0),MATCH(Sales_Reps!$K$2,Sales_Reps!$B$2:$K$2,0))*I125</f>
        <v>34364.28</v>
      </c>
    </row>
    <row r="126" spans="2:12" x14ac:dyDescent="0.25">
      <c r="B126" s="49" t="s">
        <v>379</v>
      </c>
      <c r="C126" s="49" t="s">
        <v>190</v>
      </c>
      <c r="D126" s="51" t="s">
        <v>1378</v>
      </c>
      <c r="E126" s="48" t="s">
        <v>3303</v>
      </c>
      <c r="F126" s="48" t="s">
        <v>2377</v>
      </c>
      <c r="G126" s="48" t="s">
        <v>59</v>
      </c>
      <c r="H126" s="57">
        <v>84440</v>
      </c>
      <c r="I126" s="56">
        <v>303254</v>
      </c>
      <c r="J126" s="53">
        <v>43904</v>
      </c>
      <c r="K126" s="54">
        <v>2</v>
      </c>
      <c r="L126" s="56">
        <f>INDEX(Sales_Reps!$B$2:$K$11,MATCH(Orders!K126,Sales_Reps!$G$2:$G$11,0),MATCH(Sales_Reps!$K$2,Sales_Reps!$B$2:$K$2,0))*I126</f>
        <v>37906.75</v>
      </c>
    </row>
    <row r="127" spans="2:12" x14ac:dyDescent="0.25">
      <c r="B127" s="49" t="s">
        <v>380</v>
      </c>
      <c r="C127" s="49" t="s">
        <v>191</v>
      </c>
      <c r="D127" s="51" t="s">
        <v>1379</v>
      </c>
      <c r="E127" s="48" t="s">
        <v>3304</v>
      </c>
      <c r="F127" s="48" t="s">
        <v>2378</v>
      </c>
      <c r="G127" s="48" t="s">
        <v>18</v>
      </c>
      <c r="H127" s="57">
        <v>62469</v>
      </c>
      <c r="I127" s="56">
        <v>306491</v>
      </c>
      <c r="J127" s="53">
        <v>44001</v>
      </c>
      <c r="K127" s="54">
        <v>2</v>
      </c>
      <c r="L127" s="56">
        <f>INDEX(Sales_Reps!$B$2:$K$11,MATCH(Orders!K127,Sales_Reps!$G$2:$G$11,0),MATCH(Sales_Reps!$K$2,Sales_Reps!$B$2:$K$2,0))*I127</f>
        <v>38311.375</v>
      </c>
    </row>
    <row r="128" spans="2:12" x14ac:dyDescent="0.25">
      <c r="B128" s="49" t="s">
        <v>381</v>
      </c>
      <c r="C128" s="49" t="s">
        <v>138</v>
      </c>
      <c r="D128" s="51" t="s">
        <v>1380</v>
      </c>
      <c r="E128" s="48" t="s">
        <v>3305</v>
      </c>
      <c r="F128" s="48" t="s">
        <v>2379</v>
      </c>
      <c r="G128" s="48" t="s">
        <v>58</v>
      </c>
      <c r="H128" s="57">
        <v>75844</v>
      </c>
      <c r="I128" s="56">
        <v>293991</v>
      </c>
      <c r="J128" s="53">
        <v>43997</v>
      </c>
      <c r="K128" s="54">
        <v>2</v>
      </c>
      <c r="L128" s="56">
        <f>INDEX(Sales_Reps!$B$2:$K$11,MATCH(Orders!K128,Sales_Reps!$G$2:$G$11,0),MATCH(Sales_Reps!$K$2,Sales_Reps!$B$2:$K$2,0))*I128</f>
        <v>36748.875</v>
      </c>
    </row>
    <row r="129" spans="2:12" x14ac:dyDescent="0.25">
      <c r="B129" s="49" t="s">
        <v>382</v>
      </c>
      <c r="C129" s="49" t="s">
        <v>164</v>
      </c>
      <c r="D129" s="51" t="s">
        <v>1381</v>
      </c>
      <c r="E129" s="48" t="s">
        <v>3306</v>
      </c>
      <c r="F129" s="48" t="s">
        <v>2380</v>
      </c>
      <c r="G129" s="48" t="s">
        <v>46</v>
      </c>
      <c r="H129" s="57">
        <v>43857</v>
      </c>
      <c r="I129" s="56">
        <v>349248</v>
      </c>
      <c r="J129" s="53">
        <v>44195</v>
      </c>
      <c r="K129" s="54">
        <v>1</v>
      </c>
      <c r="L129" s="56">
        <f>INDEX(Sales_Reps!$B$2:$K$11,MATCH(Orders!K129,Sales_Reps!$G$2:$G$11,0),MATCH(Sales_Reps!$K$2,Sales_Reps!$B$2:$K$2,0))*I129</f>
        <v>52387.199999999997</v>
      </c>
    </row>
    <row r="130" spans="2:12" x14ac:dyDescent="0.25">
      <c r="B130" s="49" t="s">
        <v>383</v>
      </c>
      <c r="C130" s="49" t="s">
        <v>182</v>
      </c>
      <c r="D130" s="51" t="s">
        <v>1382</v>
      </c>
      <c r="E130" s="48" t="s">
        <v>3307</v>
      </c>
      <c r="F130" s="48" t="s">
        <v>2381</v>
      </c>
      <c r="G130" s="48" t="s">
        <v>19</v>
      </c>
      <c r="H130" s="57">
        <v>44496</v>
      </c>
      <c r="I130" s="56">
        <v>314779</v>
      </c>
      <c r="J130" s="53">
        <v>43997</v>
      </c>
      <c r="K130" s="54">
        <v>2</v>
      </c>
      <c r="L130" s="56">
        <f>INDEX(Sales_Reps!$B$2:$K$11,MATCH(Orders!K130,Sales_Reps!$G$2:$G$11,0),MATCH(Sales_Reps!$K$2,Sales_Reps!$B$2:$K$2,0))*I130</f>
        <v>39347.375</v>
      </c>
    </row>
    <row r="131" spans="2:12" x14ac:dyDescent="0.25">
      <c r="B131" s="49" t="s">
        <v>384</v>
      </c>
      <c r="C131" s="49" t="s">
        <v>136</v>
      </c>
      <c r="D131" s="51" t="s">
        <v>1383</v>
      </c>
      <c r="E131" s="48" t="s">
        <v>3308</v>
      </c>
      <c r="F131" s="48" t="s">
        <v>2382</v>
      </c>
      <c r="G131" s="48" t="s">
        <v>25</v>
      </c>
      <c r="H131" s="57">
        <v>32344</v>
      </c>
      <c r="I131" s="56">
        <v>244955</v>
      </c>
      <c r="J131" s="53">
        <v>43922</v>
      </c>
      <c r="K131" s="54">
        <v>1</v>
      </c>
      <c r="L131" s="56">
        <f>INDEX(Sales_Reps!$B$2:$K$11,MATCH(Orders!K131,Sales_Reps!$G$2:$G$11,0),MATCH(Sales_Reps!$K$2,Sales_Reps!$B$2:$K$2,0))*I131</f>
        <v>36743.25</v>
      </c>
    </row>
    <row r="132" spans="2:12" x14ac:dyDescent="0.25">
      <c r="B132" s="49" t="s">
        <v>385</v>
      </c>
      <c r="C132" s="49" t="s">
        <v>155</v>
      </c>
      <c r="D132" s="51" t="s">
        <v>1384</v>
      </c>
      <c r="E132" s="48" t="s">
        <v>3309</v>
      </c>
      <c r="F132" s="48" t="s">
        <v>2383</v>
      </c>
      <c r="G132" s="48" t="s">
        <v>101</v>
      </c>
      <c r="H132" s="57">
        <v>27568</v>
      </c>
      <c r="I132" s="56">
        <v>240900</v>
      </c>
      <c r="J132" s="53">
        <v>44000</v>
      </c>
      <c r="K132" s="54">
        <v>1</v>
      </c>
      <c r="L132" s="56">
        <f>INDEX(Sales_Reps!$B$2:$K$11,MATCH(Orders!K132,Sales_Reps!$G$2:$G$11,0),MATCH(Sales_Reps!$K$2,Sales_Reps!$B$2:$K$2,0))*I132</f>
        <v>36135</v>
      </c>
    </row>
    <row r="133" spans="2:12" x14ac:dyDescent="0.25">
      <c r="B133" s="49" t="s">
        <v>386</v>
      </c>
      <c r="C133" s="49" t="s">
        <v>192</v>
      </c>
      <c r="D133" s="51" t="s">
        <v>1385</v>
      </c>
      <c r="E133" s="48" t="s">
        <v>3310</v>
      </c>
      <c r="F133" s="48" t="s">
        <v>2384</v>
      </c>
      <c r="G133" s="48" t="s">
        <v>38</v>
      </c>
      <c r="H133" s="57">
        <v>75354</v>
      </c>
      <c r="I133" s="56">
        <v>201984</v>
      </c>
      <c r="J133" s="53">
        <v>44004</v>
      </c>
      <c r="K133" s="54">
        <v>1</v>
      </c>
      <c r="L133" s="56">
        <f>INDEX(Sales_Reps!$B$2:$K$11,MATCH(Orders!K133,Sales_Reps!$G$2:$G$11,0),MATCH(Sales_Reps!$K$2,Sales_Reps!$B$2:$K$2,0))*I133</f>
        <v>30297.599999999999</v>
      </c>
    </row>
    <row r="134" spans="2:12" x14ac:dyDescent="0.25">
      <c r="B134" s="49" t="s">
        <v>387</v>
      </c>
      <c r="C134" s="49" t="s">
        <v>128</v>
      </c>
      <c r="D134" s="51" t="s">
        <v>1386</v>
      </c>
      <c r="E134" s="48" t="s">
        <v>3311</v>
      </c>
      <c r="F134" s="48" t="s">
        <v>2385</v>
      </c>
      <c r="G134" s="48" t="s">
        <v>55</v>
      </c>
      <c r="H134" s="57">
        <v>63033</v>
      </c>
      <c r="I134" s="56">
        <v>218211</v>
      </c>
      <c r="J134" s="53">
        <v>43892</v>
      </c>
      <c r="K134" s="54">
        <v>2</v>
      </c>
      <c r="L134" s="56">
        <f>INDEX(Sales_Reps!$B$2:$K$11,MATCH(Orders!K134,Sales_Reps!$G$2:$G$11,0),MATCH(Sales_Reps!$K$2,Sales_Reps!$B$2:$K$2,0))*I134</f>
        <v>27276.375</v>
      </c>
    </row>
    <row r="135" spans="2:12" x14ac:dyDescent="0.25">
      <c r="B135" s="49" t="s">
        <v>388</v>
      </c>
      <c r="C135" s="49" t="s">
        <v>166</v>
      </c>
      <c r="D135" s="51" t="s">
        <v>1387</v>
      </c>
      <c r="E135" s="48" t="s">
        <v>3312</v>
      </c>
      <c r="F135" s="48" t="s">
        <v>2386</v>
      </c>
      <c r="G135" s="48" t="s">
        <v>30</v>
      </c>
      <c r="H135" s="57">
        <v>39289</v>
      </c>
      <c r="I135" s="56">
        <v>275828</v>
      </c>
      <c r="J135" s="53">
        <v>44032</v>
      </c>
      <c r="K135" s="54">
        <v>1</v>
      </c>
      <c r="L135" s="56">
        <f>INDEX(Sales_Reps!$B$2:$K$11,MATCH(Orders!K135,Sales_Reps!$G$2:$G$11,0),MATCH(Sales_Reps!$K$2,Sales_Reps!$B$2:$K$2,0))*I135</f>
        <v>41374.199999999997</v>
      </c>
    </row>
    <row r="136" spans="2:12" x14ac:dyDescent="0.25">
      <c r="B136" s="49" t="s">
        <v>389</v>
      </c>
      <c r="C136" s="49" t="s">
        <v>142</v>
      </c>
      <c r="D136" s="51" t="s">
        <v>1388</v>
      </c>
      <c r="E136" s="48" t="s">
        <v>3313</v>
      </c>
      <c r="F136" s="48" t="s">
        <v>2387</v>
      </c>
      <c r="G136" s="48" t="s">
        <v>30</v>
      </c>
      <c r="H136" s="57">
        <v>56268</v>
      </c>
      <c r="I136" s="56">
        <v>259234</v>
      </c>
      <c r="J136" s="53">
        <v>44121</v>
      </c>
      <c r="K136" s="54">
        <v>3</v>
      </c>
      <c r="L136" s="56">
        <f>INDEX(Sales_Reps!$B$2:$K$11,MATCH(Orders!K136,Sales_Reps!$G$2:$G$11,0),MATCH(Sales_Reps!$K$2,Sales_Reps!$B$2:$K$2,0))*I136</f>
        <v>31108.079999999998</v>
      </c>
    </row>
    <row r="137" spans="2:12" x14ac:dyDescent="0.25">
      <c r="B137" s="49" t="s">
        <v>390</v>
      </c>
      <c r="C137" s="49" t="s">
        <v>180</v>
      </c>
      <c r="D137" s="51" t="s">
        <v>1389</v>
      </c>
      <c r="E137" s="48" t="s">
        <v>3314</v>
      </c>
      <c r="F137" s="48" t="s">
        <v>2388</v>
      </c>
      <c r="G137" s="48" t="s">
        <v>25</v>
      </c>
      <c r="H137" s="57">
        <v>11539</v>
      </c>
      <c r="I137" s="56">
        <v>271351</v>
      </c>
      <c r="J137" s="53">
        <v>44018</v>
      </c>
      <c r="K137" s="54">
        <v>2</v>
      </c>
      <c r="L137" s="56">
        <f>INDEX(Sales_Reps!$B$2:$K$11,MATCH(Orders!K137,Sales_Reps!$G$2:$G$11,0),MATCH(Sales_Reps!$K$2,Sales_Reps!$B$2:$K$2,0))*I137</f>
        <v>33918.875</v>
      </c>
    </row>
    <row r="138" spans="2:12" x14ac:dyDescent="0.25">
      <c r="B138" s="49" t="s">
        <v>391</v>
      </c>
      <c r="C138" s="49" t="s">
        <v>189</v>
      </c>
      <c r="D138" s="51" t="s">
        <v>1390</v>
      </c>
      <c r="E138" s="48" t="s">
        <v>3315</v>
      </c>
      <c r="F138" s="48" t="s">
        <v>2389</v>
      </c>
      <c r="G138" s="48" t="s">
        <v>32</v>
      </c>
      <c r="H138" s="57">
        <v>23335</v>
      </c>
      <c r="I138" s="56">
        <v>303352</v>
      </c>
      <c r="J138" s="53">
        <v>44012</v>
      </c>
      <c r="K138" s="54">
        <v>1</v>
      </c>
      <c r="L138" s="56">
        <f>INDEX(Sales_Reps!$B$2:$K$11,MATCH(Orders!K138,Sales_Reps!$G$2:$G$11,0),MATCH(Sales_Reps!$K$2,Sales_Reps!$B$2:$K$2,0))*I138</f>
        <v>45502.799999999996</v>
      </c>
    </row>
    <row r="139" spans="2:12" x14ac:dyDescent="0.25">
      <c r="B139" s="49" t="s">
        <v>392</v>
      </c>
      <c r="C139" s="49" t="s">
        <v>193</v>
      </c>
      <c r="D139" s="51" t="s">
        <v>1391</v>
      </c>
      <c r="E139" s="48" t="s">
        <v>3316</v>
      </c>
      <c r="F139" s="48" t="s">
        <v>2390</v>
      </c>
      <c r="G139" s="48" t="s">
        <v>57</v>
      </c>
      <c r="H139" s="57">
        <v>36237</v>
      </c>
      <c r="I139" s="56">
        <v>296150</v>
      </c>
      <c r="J139" s="53">
        <v>43860</v>
      </c>
      <c r="K139" s="54">
        <v>2</v>
      </c>
      <c r="L139" s="56">
        <f>INDEX(Sales_Reps!$B$2:$K$11,MATCH(Orders!K139,Sales_Reps!$G$2:$G$11,0),MATCH(Sales_Reps!$K$2,Sales_Reps!$B$2:$K$2,0))*I139</f>
        <v>37018.75</v>
      </c>
    </row>
    <row r="140" spans="2:12" x14ac:dyDescent="0.25">
      <c r="B140" s="49" t="s">
        <v>393</v>
      </c>
      <c r="C140" s="49" t="s">
        <v>167</v>
      </c>
      <c r="D140" s="51" t="s">
        <v>1392</v>
      </c>
      <c r="E140" s="48" t="s">
        <v>3317</v>
      </c>
      <c r="F140" s="48" t="s">
        <v>2391</v>
      </c>
      <c r="G140" s="48" t="s">
        <v>24</v>
      </c>
      <c r="H140" s="57">
        <v>5446</v>
      </c>
      <c r="I140" s="56">
        <v>271848</v>
      </c>
      <c r="J140" s="53">
        <v>44062</v>
      </c>
      <c r="K140" s="54">
        <v>2</v>
      </c>
      <c r="L140" s="56">
        <f>INDEX(Sales_Reps!$B$2:$K$11,MATCH(Orders!K140,Sales_Reps!$G$2:$G$11,0),MATCH(Sales_Reps!$K$2,Sales_Reps!$B$2:$K$2,0))*I140</f>
        <v>33981</v>
      </c>
    </row>
    <row r="141" spans="2:12" x14ac:dyDescent="0.25">
      <c r="B141" s="49" t="s">
        <v>394</v>
      </c>
      <c r="C141" s="49" t="s">
        <v>194</v>
      </c>
      <c r="D141" s="51" t="s">
        <v>1393</v>
      </c>
      <c r="E141" s="48" t="s">
        <v>3318</v>
      </c>
      <c r="F141" s="48" t="s">
        <v>2392</v>
      </c>
      <c r="G141" s="48" t="s">
        <v>29</v>
      </c>
      <c r="H141" s="57">
        <v>34066</v>
      </c>
      <c r="I141" s="56">
        <v>227034</v>
      </c>
      <c r="J141" s="53">
        <v>44053</v>
      </c>
      <c r="K141" s="54">
        <v>2</v>
      </c>
      <c r="L141" s="56">
        <f>INDEX(Sales_Reps!$B$2:$K$11,MATCH(Orders!K141,Sales_Reps!$G$2:$G$11,0),MATCH(Sales_Reps!$K$2,Sales_Reps!$B$2:$K$2,0))*I141</f>
        <v>28379.25</v>
      </c>
    </row>
    <row r="142" spans="2:12" x14ac:dyDescent="0.25">
      <c r="B142" s="49" t="s">
        <v>395</v>
      </c>
      <c r="C142" s="49" t="s">
        <v>188</v>
      </c>
      <c r="D142" s="51" t="s">
        <v>1394</v>
      </c>
      <c r="E142" s="48" t="s">
        <v>3319</v>
      </c>
      <c r="F142" s="48" t="s">
        <v>2393</v>
      </c>
      <c r="G142" s="48" t="s">
        <v>27</v>
      </c>
      <c r="H142" s="57">
        <v>28809</v>
      </c>
      <c r="I142" s="56">
        <v>264959</v>
      </c>
      <c r="J142" s="53">
        <v>44187</v>
      </c>
      <c r="K142" s="54">
        <v>1</v>
      </c>
      <c r="L142" s="56">
        <f>INDEX(Sales_Reps!$B$2:$K$11,MATCH(Orders!K142,Sales_Reps!$G$2:$G$11,0),MATCH(Sales_Reps!$K$2,Sales_Reps!$B$2:$K$2,0))*I142</f>
        <v>39743.85</v>
      </c>
    </row>
    <row r="143" spans="2:12" x14ac:dyDescent="0.25">
      <c r="B143" s="49" t="s">
        <v>396</v>
      </c>
      <c r="C143" s="49" t="s">
        <v>140</v>
      </c>
      <c r="D143" s="51" t="s">
        <v>1395</v>
      </c>
      <c r="E143" s="48" t="s">
        <v>3320</v>
      </c>
      <c r="F143" s="48" t="s">
        <v>2394</v>
      </c>
      <c r="G143" s="48" t="s">
        <v>15</v>
      </c>
      <c r="H143" s="57">
        <v>34869</v>
      </c>
      <c r="I143" s="56">
        <v>275179</v>
      </c>
      <c r="J143" s="53">
        <v>43932</v>
      </c>
      <c r="K143" s="54">
        <v>2</v>
      </c>
      <c r="L143" s="56">
        <f>INDEX(Sales_Reps!$B$2:$K$11,MATCH(Orders!K143,Sales_Reps!$G$2:$G$11,0),MATCH(Sales_Reps!$K$2,Sales_Reps!$B$2:$K$2,0))*I143</f>
        <v>34397.375</v>
      </c>
    </row>
    <row r="144" spans="2:12" x14ac:dyDescent="0.25">
      <c r="B144" s="49" t="s">
        <v>397</v>
      </c>
      <c r="C144" s="49" t="s">
        <v>126</v>
      </c>
      <c r="D144" s="51" t="s">
        <v>1396</v>
      </c>
      <c r="E144" s="48" t="s">
        <v>3321</v>
      </c>
      <c r="F144" s="48" t="s">
        <v>2395</v>
      </c>
      <c r="G144" s="48" t="s">
        <v>32</v>
      </c>
      <c r="H144" s="57">
        <v>87556</v>
      </c>
      <c r="I144" s="56">
        <v>304412</v>
      </c>
      <c r="J144" s="53">
        <v>43937</v>
      </c>
      <c r="K144" s="54">
        <v>1</v>
      </c>
      <c r="L144" s="56">
        <f>INDEX(Sales_Reps!$B$2:$K$11,MATCH(Orders!K144,Sales_Reps!$G$2:$G$11,0),MATCH(Sales_Reps!$K$2,Sales_Reps!$B$2:$K$2,0))*I144</f>
        <v>45661.799999999996</v>
      </c>
    </row>
    <row r="145" spans="2:12" x14ac:dyDescent="0.25">
      <c r="B145" s="49" t="s">
        <v>398</v>
      </c>
      <c r="C145" s="49" t="s">
        <v>187</v>
      </c>
      <c r="D145" s="51" t="s">
        <v>1397</v>
      </c>
      <c r="E145" s="48" t="s">
        <v>3322</v>
      </c>
      <c r="F145" s="48" t="s">
        <v>2396</v>
      </c>
      <c r="G145" s="48" t="s">
        <v>7</v>
      </c>
      <c r="H145" s="57">
        <v>45102</v>
      </c>
      <c r="I145" s="56">
        <v>327135</v>
      </c>
      <c r="J145" s="53">
        <v>43903</v>
      </c>
      <c r="K145" s="54">
        <v>3</v>
      </c>
      <c r="L145" s="56">
        <f>INDEX(Sales_Reps!$B$2:$K$11,MATCH(Orders!K145,Sales_Reps!$G$2:$G$11,0),MATCH(Sales_Reps!$K$2,Sales_Reps!$B$2:$K$2,0))*I145</f>
        <v>39256.199999999997</v>
      </c>
    </row>
    <row r="146" spans="2:12" x14ac:dyDescent="0.25">
      <c r="B146" s="49" t="s">
        <v>399</v>
      </c>
      <c r="C146" s="49" t="s">
        <v>195</v>
      </c>
      <c r="D146" s="51" t="s">
        <v>1398</v>
      </c>
      <c r="E146" s="48" t="s">
        <v>3323</v>
      </c>
      <c r="F146" s="48" t="s">
        <v>2397</v>
      </c>
      <c r="G146" s="48" t="s">
        <v>19</v>
      </c>
      <c r="H146" s="57">
        <v>71163</v>
      </c>
      <c r="I146" s="56">
        <v>303132</v>
      </c>
      <c r="J146" s="53">
        <v>44104</v>
      </c>
      <c r="K146" s="54">
        <v>3</v>
      </c>
      <c r="L146" s="56">
        <f>INDEX(Sales_Reps!$B$2:$K$11,MATCH(Orders!K146,Sales_Reps!$G$2:$G$11,0),MATCH(Sales_Reps!$K$2,Sales_Reps!$B$2:$K$2,0))*I146</f>
        <v>36375.839999999997</v>
      </c>
    </row>
    <row r="147" spans="2:12" x14ac:dyDescent="0.25">
      <c r="B147" s="49" t="s">
        <v>400</v>
      </c>
      <c r="C147" s="49" t="s">
        <v>177</v>
      </c>
      <c r="D147" s="51" t="s">
        <v>1399</v>
      </c>
      <c r="E147" s="48" t="s">
        <v>3324</v>
      </c>
      <c r="F147" s="48" t="s">
        <v>2398</v>
      </c>
      <c r="G147" s="48" t="s">
        <v>57</v>
      </c>
      <c r="H147" s="57">
        <v>84433</v>
      </c>
      <c r="I147" s="56">
        <v>281269</v>
      </c>
      <c r="J147" s="53">
        <v>43957</v>
      </c>
      <c r="K147" s="54">
        <v>2</v>
      </c>
      <c r="L147" s="56">
        <f>INDEX(Sales_Reps!$B$2:$K$11,MATCH(Orders!K147,Sales_Reps!$G$2:$G$11,0),MATCH(Sales_Reps!$K$2,Sales_Reps!$B$2:$K$2,0))*I147</f>
        <v>35158.625</v>
      </c>
    </row>
    <row r="148" spans="2:12" x14ac:dyDescent="0.25">
      <c r="B148" s="49" t="s">
        <v>401</v>
      </c>
      <c r="C148" s="49" t="s">
        <v>196</v>
      </c>
      <c r="D148" s="51" t="s">
        <v>1400</v>
      </c>
      <c r="E148" s="48" t="s">
        <v>3325</v>
      </c>
      <c r="F148" s="48" t="s">
        <v>2399</v>
      </c>
      <c r="G148" s="48" t="s">
        <v>16</v>
      </c>
      <c r="H148" s="57">
        <v>25284</v>
      </c>
      <c r="I148" s="56">
        <v>349898</v>
      </c>
      <c r="J148" s="53">
        <v>43881</v>
      </c>
      <c r="K148" s="54">
        <v>2</v>
      </c>
      <c r="L148" s="56">
        <f>INDEX(Sales_Reps!$B$2:$K$11,MATCH(Orders!K148,Sales_Reps!$G$2:$G$11,0),MATCH(Sales_Reps!$K$2,Sales_Reps!$B$2:$K$2,0))*I148</f>
        <v>43737.25</v>
      </c>
    </row>
    <row r="149" spans="2:12" x14ac:dyDescent="0.25">
      <c r="B149" s="49" t="s">
        <v>402</v>
      </c>
      <c r="C149" s="49" t="s">
        <v>161</v>
      </c>
      <c r="D149" s="51" t="s">
        <v>1401</v>
      </c>
      <c r="E149" s="48" t="s">
        <v>3326</v>
      </c>
      <c r="F149" s="48" t="s">
        <v>2400</v>
      </c>
      <c r="G149" s="48" t="s">
        <v>10</v>
      </c>
      <c r="H149" s="57">
        <v>78920</v>
      </c>
      <c r="I149" s="56">
        <v>293359</v>
      </c>
      <c r="J149" s="53">
        <v>44035</v>
      </c>
      <c r="K149" s="54">
        <v>1</v>
      </c>
      <c r="L149" s="56">
        <f>INDEX(Sales_Reps!$B$2:$K$11,MATCH(Orders!K149,Sales_Reps!$G$2:$G$11,0),MATCH(Sales_Reps!$K$2,Sales_Reps!$B$2:$K$2,0))*I149</f>
        <v>44003.85</v>
      </c>
    </row>
    <row r="150" spans="2:12" x14ac:dyDescent="0.25">
      <c r="B150" s="49" t="s">
        <v>403</v>
      </c>
      <c r="C150" s="49" t="s">
        <v>161</v>
      </c>
      <c r="D150" s="51" t="s">
        <v>1402</v>
      </c>
      <c r="E150" s="48" t="s">
        <v>3327</v>
      </c>
      <c r="F150" s="48" t="s">
        <v>2401</v>
      </c>
      <c r="G150" s="48" t="s">
        <v>59</v>
      </c>
      <c r="H150" s="57">
        <v>93165</v>
      </c>
      <c r="I150" s="56">
        <v>242349</v>
      </c>
      <c r="J150" s="53">
        <v>44129</v>
      </c>
      <c r="K150" s="54">
        <v>1</v>
      </c>
      <c r="L150" s="56">
        <f>INDEX(Sales_Reps!$B$2:$K$11,MATCH(Orders!K150,Sales_Reps!$G$2:$G$11,0),MATCH(Sales_Reps!$K$2,Sales_Reps!$B$2:$K$2,0))*I150</f>
        <v>36352.35</v>
      </c>
    </row>
    <row r="151" spans="2:12" x14ac:dyDescent="0.25">
      <c r="B151" s="49" t="s">
        <v>404</v>
      </c>
      <c r="C151" s="49" t="s">
        <v>173</v>
      </c>
      <c r="D151" s="51" t="s">
        <v>1403</v>
      </c>
      <c r="E151" s="48" t="s">
        <v>3328</v>
      </c>
      <c r="F151" s="48" t="s">
        <v>2402</v>
      </c>
      <c r="G151" s="48" t="s">
        <v>59</v>
      </c>
      <c r="H151" s="57">
        <v>59288</v>
      </c>
      <c r="I151" s="56">
        <v>200880</v>
      </c>
      <c r="J151" s="53">
        <v>44085</v>
      </c>
      <c r="K151" s="54">
        <v>2</v>
      </c>
      <c r="L151" s="56">
        <f>INDEX(Sales_Reps!$B$2:$K$11,MATCH(Orders!K151,Sales_Reps!$G$2:$G$11,0),MATCH(Sales_Reps!$K$2,Sales_Reps!$B$2:$K$2,0))*I151</f>
        <v>25110</v>
      </c>
    </row>
    <row r="152" spans="2:12" x14ac:dyDescent="0.25">
      <c r="B152" s="49" t="s">
        <v>405</v>
      </c>
      <c r="C152" s="49" t="s">
        <v>185</v>
      </c>
      <c r="D152" s="51" t="s">
        <v>1404</v>
      </c>
      <c r="E152" s="64" t="s">
        <v>4144</v>
      </c>
      <c r="F152" s="48" t="s">
        <v>2403</v>
      </c>
      <c r="G152" s="48" t="s">
        <v>26</v>
      </c>
      <c r="H152" s="57">
        <v>77125</v>
      </c>
      <c r="I152" s="56">
        <v>332448</v>
      </c>
      <c r="J152" s="53">
        <v>44121</v>
      </c>
      <c r="K152" s="54">
        <v>2</v>
      </c>
      <c r="L152" s="56">
        <f>INDEX(Sales_Reps!$B$2:$K$11,MATCH(Orders!K152,Sales_Reps!$G$2:$G$11,0),MATCH(Sales_Reps!$K$2,Sales_Reps!$B$2:$K$2,0))*I152</f>
        <v>41556</v>
      </c>
    </row>
    <row r="153" spans="2:12" x14ac:dyDescent="0.25">
      <c r="B153" s="49" t="s">
        <v>406</v>
      </c>
      <c r="C153" s="49" t="s">
        <v>151</v>
      </c>
      <c r="D153" s="51" t="s">
        <v>1405</v>
      </c>
      <c r="E153" s="48" t="s">
        <v>3329</v>
      </c>
      <c r="F153" s="48" t="s">
        <v>2404</v>
      </c>
      <c r="G153" s="48" t="s">
        <v>103</v>
      </c>
      <c r="H153" s="57">
        <v>34808</v>
      </c>
      <c r="I153" s="56">
        <v>222259</v>
      </c>
      <c r="J153" s="53">
        <v>44117</v>
      </c>
      <c r="K153" s="54">
        <v>1</v>
      </c>
      <c r="L153" s="56">
        <f>INDEX(Sales_Reps!$B$2:$K$11,MATCH(Orders!K153,Sales_Reps!$G$2:$G$11,0),MATCH(Sales_Reps!$K$2,Sales_Reps!$B$2:$K$2,0))*I153</f>
        <v>33338.85</v>
      </c>
    </row>
    <row r="154" spans="2:12" x14ac:dyDescent="0.25">
      <c r="B154" s="49" t="s">
        <v>407</v>
      </c>
      <c r="C154" s="49" t="s">
        <v>197</v>
      </c>
      <c r="D154" s="51" t="s">
        <v>1406</v>
      </c>
      <c r="E154" s="48" t="s">
        <v>3330</v>
      </c>
      <c r="F154" s="48" t="s">
        <v>2405</v>
      </c>
      <c r="G154" s="48" t="s">
        <v>33</v>
      </c>
      <c r="H154" s="57">
        <v>53660</v>
      </c>
      <c r="I154" s="56">
        <v>314411</v>
      </c>
      <c r="J154" s="53">
        <v>43977</v>
      </c>
      <c r="K154" s="54">
        <v>3</v>
      </c>
      <c r="L154" s="56">
        <f>INDEX(Sales_Reps!$B$2:$K$11,MATCH(Orders!K154,Sales_Reps!$G$2:$G$11,0),MATCH(Sales_Reps!$K$2,Sales_Reps!$B$2:$K$2,0))*I154</f>
        <v>37729.32</v>
      </c>
    </row>
    <row r="155" spans="2:12" x14ac:dyDescent="0.25">
      <c r="B155" s="49" t="s">
        <v>408</v>
      </c>
      <c r="C155" s="49" t="s">
        <v>125</v>
      </c>
      <c r="D155" s="51" t="s">
        <v>1407</v>
      </c>
      <c r="E155" s="48" t="s">
        <v>3331</v>
      </c>
      <c r="F155" s="48" t="s">
        <v>2406</v>
      </c>
      <c r="G155" s="48" t="s">
        <v>27</v>
      </c>
      <c r="H155" s="57">
        <v>85995</v>
      </c>
      <c r="I155" s="56">
        <v>331759</v>
      </c>
      <c r="J155" s="53">
        <v>43880</v>
      </c>
      <c r="K155" s="54">
        <v>3</v>
      </c>
      <c r="L155" s="56">
        <f>INDEX(Sales_Reps!$B$2:$K$11,MATCH(Orders!K155,Sales_Reps!$G$2:$G$11,0),MATCH(Sales_Reps!$K$2,Sales_Reps!$B$2:$K$2,0))*I155</f>
        <v>39811.08</v>
      </c>
    </row>
    <row r="156" spans="2:12" x14ac:dyDescent="0.25">
      <c r="B156" s="49" t="s">
        <v>409</v>
      </c>
      <c r="C156" s="49" t="s">
        <v>126</v>
      </c>
      <c r="D156" s="51" t="s">
        <v>1408</v>
      </c>
      <c r="E156" s="48" t="s">
        <v>3332</v>
      </c>
      <c r="F156" s="48" t="s">
        <v>2407</v>
      </c>
      <c r="G156" s="48" t="s">
        <v>21</v>
      </c>
      <c r="H156" s="57">
        <v>60565</v>
      </c>
      <c r="I156" s="56">
        <v>332878</v>
      </c>
      <c r="J156" s="53">
        <v>44049</v>
      </c>
      <c r="K156" s="54">
        <v>1</v>
      </c>
      <c r="L156" s="56">
        <f>INDEX(Sales_Reps!$B$2:$K$11,MATCH(Orders!K156,Sales_Reps!$G$2:$G$11,0),MATCH(Sales_Reps!$K$2,Sales_Reps!$B$2:$K$2,0))*I156</f>
        <v>49931.7</v>
      </c>
    </row>
    <row r="157" spans="2:12" x14ac:dyDescent="0.25">
      <c r="B157" s="49" t="s">
        <v>410</v>
      </c>
      <c r="C157" s="49" t="s">
        <v>142</v>
      </c>
      <c r="D157" s="51" t="s">
        <v>1409</v>
      </c>
      <c r="E157" s="48" t="s">
        <v>3333</v>
      </c>
      <c r="F157" s="48" t="s">
        <v>2408</v>
      </c>
      <c r="G157" s="48" t="s">
        <v>25</v>
      </c>
      <c r="H157" s="57">
        <v>40618</v>
      </c>
      <c r="I157" s="56">
        <v>324324</v>
      </c>
      <c r="J157" s="53">
        <v>43984</v>
      </c>
      <c r="K157" s="54">
        <v>3</v>
      </c>
      <c r="L157" s="56">
        <f>INDEX(Sales_Reps!$B$2:$K$11,MATCH(Orders!K157,Sales_Reps!$G$2:$G$11,0),MATCH(Sales_Reps!$K$2,Sales_Reps!$B$2:$K$2,0))*I157</f>
        <v>38918.879999999997</v>
      </c>
    </row>
    <row r="158" spans="2:12" x14ac:dyDescent="0.25">
      <c r="B158" s="49" t="s">
        <v>411</v>
      </c>
      <c r="C158" s="49" t="s">
        <v>198</v>
      </c>
      <c r="D158" s="51" t="s">
        <v>1410</v>
      </c>
      <c r="E158" s="48" t="s">
        <v>3334</v>
      </c>
      <c r="F158" s="48" t="s">
        <v>2409</v>
      </c>
      <c r="G158" s="48" t="s">
        <v>20</v>
      </c>
      <c r="H158" s="57">
        <v>76619</v>
      </c>
      <c r="I158" s="56">
        <v>278377</v>
      </c>
      <c r="J158" s="53">
        <v>43905</v>
      </c>
      <c r="K158" s="54">
        <v>2</v>
      </c>
      <c r="L158" s="56">
        <f>INDEX(Sales_Reps!$B$2:$K$11,MATCH(Orders!K158,Sales_Reps!$G$2:$G$11,0),MATCH(Sales_Reps!$K$2,Sales_Reps!$B$2:$K$2,0))*I158</f>
        <v>34797.125</v>
      </c>
    </row>
    <row r="159" spans="2:12" x14ac:dyDescent="0.25">
      <c r="B159" s="49" t="s">
        <v>412</v>
      </c>
      <c r="C159" s="49" t="s">
        <v>193</v>
      </c>
      <c r="D159" s="51" t="s">
        <v>1411</v>
      </c>
      <c r="E159" s="48" t="s">
        <v>3335</v>
      </c>
      <c r="F159" s="48" t="s">
        <v>2410</v>
      </c>
      <c r="G159" s="48" t="s">
        <v>102</v>
      </c>
      <c r="H159" s="57">
        <v>16307</v>
      </c>
      <c r="I159" s="56">
        <v>237673</v>
      </c>
      <c r="J159" s="53">
        <v>43929</v>
      </c>
      <c r="K159" s="54">
        <v>2</v>
      </c>
      <c r="L159" s="56">
        <f>INDEX(Sales_Reps!$B$2:$K$11,MATCH(Orders!K159,Sales_Reps!$G$2:$G$11,0),MATCH(Sales_Reps!$K$2,Sales_Reps!$B$2:$K$2,0))*I159</f>
        <v>29709.125</v>
      </c>
    </row>
    <row r="160" spans="2:12" x14ac:dyDescent="0.25">
      <c r="B160" s="49" t="s">
        <v>413</v>
      </c>
      <c r="C160" s="49" t="s">
        <v>199</v>
      </c>
      <c r="D160" s="51" t="s">
        <v>1412</v>
      </c>
      <c r="E160" s="48" t="s">
        <v>3336</v>
      </c>
      <c r="F160" s="48" t="s">
        <v>2411</v>
      </c>
      <c r="G160" s="48" t="s">
        <v>20</v>
      </c>
      <c r="H160" s="57">
        <v>91665</v>
      </c>
      <c r="I160" s="56">
        <v>242578</v>
      </c>
      <c r="J160" s="53">
        <v>44176</v>
      </c>
      <c r="K160" s="54">
        <v>2</v>
      </c>
      <c r="L160" s="56">
        <f>INDEX(Sales_Reps!$B$2:$K$11,MATCH(Orders!K160,Sales_Reps!$G$2:$G$11,0),MATCH(Sales_Reps!$K$2,Sales_Reps!$B$2:$K$2,0))*I160</f>
        <v>30322.25</v>
      </c>
    </row>
    <row r="161" spans="2:12" x14ac:dyDescent="0.25">
      <c r="B161" s="49" t="s">
        <v>414</v>
      </c>
      <c r="C161" s="49" t="s">
        <v>128</v>
      </c>
      <c r="D161" s="51" t="s">
        <v>1413</v>
      </c>
      <c r="E161" s="64" t="s">
        <v>4145</v>
      </c>
      <c r="F161" s="48" t="s">
        <v>2412</v>
      </c>
      <c r="G161" s="48" t="s">
        <v>101</v>
      </c>
      <c r="H161" s="57">
        <v>34282</v>
      </c>
      <c r="I161" s="56">
        <v>269125</v>
      </c>
      <c r="J161" s="53">
        <v>43884</v>
      </c>
      <c r="K161" s="54">
        <v>1</v>
      </c>
      <c r="L161" s="56">
        <f>INDEX(Sales_Reps!$B$2:$K$11,MATCH(Orders!K161,Sales_Reps!$G$2:$G$11,0),MATCH(Sales_Reps!$K$2,Sales_Reps!$B$2:$K$2,0))*I161</f>
        <v>40368.75</v>
      </c>
    </row>
    <row r="162" spans="2:12" x14ac:dyDescent="0.25">
      <c r="B162" s="49" t="s">
        <v>415</v>
      </c>
      <c r="C162" s="49" t="s">
        <v>161</v>
      </c>
      <c r="D162" s="51" t="s">
        <v>1414</v>
      </c>
      <c r="E162" s="48" t="s">
        <v>3337</v>
      </c>
      <c r="F162" s="48" t="s">
        <v>2413</v>
      </c>
      <c r="G162" s="48" t="s">
        <v>16</v>
      </c>
      <c r="H162" s="57">
        <v>55983</v>
      </c>
      <c r="I162" s="56">
        <v>301946</v>
      </c>
      <c r="J162" s="53">
        <v>44160</v>
      </c>
      <c r="K162" s="54">
        <v>1</v>
      </c>
      <c r="L162" s="56">
        <f>INDEX(Sales_Reps!$B$2:$K$11,MATCH(Orders!K162,Sales_Reps!$G$2:$G$11,0),MATCH(Sales_Reps!$K$2,Sales_Reps!$B$2:$K$2,0))*I162</f>
        <v>45291.9</v>
      </c>
    </row>
    <row r="163" spans="2:12" x14ac:dyDescent="0.25">
      <c r="B163" s="49" t="s">
        <v>416</v>
      </c>
      <c r="C163" s="49" t="s">
        <v>179</v>
      </c>
      <c r="D163" s="51" t="s">
        <v>1415</v>
      </c>
      <c r="E163" s="48" t="s">
        <v>3338</v>
      </c>
      <c r="F163" s="48" t="s">
        <v>2414</v>
      </c>
      <c r="G163" s="48" t="s">
        <v>103</v>
      </c>
      <c r="H163" s="57">
        <v>54138</v>
      </c>
      <c r="I163" s="56">
        <v>224544</v>
      </c>
      <c r="J163" s="53">
        <v>44034</v>
      </c>
      <c r="K163" s="54">
        <v>2</v>
      </c>
      <c r="L163" s="56">
        <f>INDEX(Sales_Reps!$B$2:$K$11,MATCH(Orders!K163,Sales_Reps!$G$2:$G$11,0),MATCH(Sales_Reps!$K$2,Sales_Reps!$B$2:$K$2,0))*I163</f>
        <v>28068</v>
      </c>
    </row>
    <row r="164" spans="2:12" x14ac:dyDescent="0.25">
      <c r="B164" s="49" t="s">
        <v>417</v>
      </c>
      <c r="C164" s="49" t="s">
        <v>137</v>
      </c>
      <c r="D164" s="51" t="s">
        <v>1416</v>
      </c>
      <c r="E164" s="48" t="s">
        <v>3339</v>
      </c>
      <c r="F164" s="48" t="s">
        <v>2415</v>
      </c>
      <c r="G164" s="48" t="s">
        <v>24</v>
      </c>
      <c r="H164" s="57">
        <v>41276</v>
      </c>
      <c r="I164" s="56">
        <v>237064</v>
      </c>
      <c r="J164" s="53">
        <v>43865</v>
      </c>
      <c r="K164" s="54">
        <v>2</v>
      </c>
      <c r="L164" s="56">
        <f>INDEX(Sales_Reps!$B$2:$K$11,MATCH(Orders!K164,Sales_Reps!$G$2:$G$11,0),MATCH(Sales_Reps!$K$2,Sales_Reps!$B$2:$K$2,0))*I164</f>
        <v>29633</v>
      </c>
    </row>
    <row r="165" spans="2:12" x14ac:dyDescent="0.25">
      <c r="B165" s="49" t="s">
        <v>418</v>
      </c>
      <c r="C165" s="49" t="s">
        <v>195</v>
      </c>
      <c r="D165" s="51" t="s">
        <v>1417</v>
      </c>
      <c r="E165" s="48" t="s">
        <v>3340</v>
      </c>
      <c r="F165" s="48" t="s">
        <v>2416</v>
      </c>
      <c r="G165" s="48" t="s">
        <v>25</v>
      </c>
      <c r="H165" s="57">
        <v>20047</v>
      </c>
      <c r="I165" s="56">
        <v>283481</v>
      </c>
      <c r="J165" s="53">
        <v>44052</v>
      </c>
      <c r="K165" s="54">
        <v>2</v>
      </c>
      <c r="L165" s="56">
        <f>INDEX(Sales_Reps!$B$2:$K$11,MATCH(Orders!K165,Sales_Reps!$G$2:$G$11,0),MATCH(Sales_Reps!$K$2,Sales_Reps!$B$2:$K$2,0))*I165</f>
        <v>35435.125</v>
      </c>
    </row>
    <row r="166" spans="2:12" x14ac:dyDescent="0.25">
      <c r="B166" s="49" t="s">
        <v>419</v>
      </c>
      <c r="C166" s="49" t="s">
        <v>122</v>
      </c>
      <c r="D166" s="51" t="s">
        <v>1418</v>
      </c>
      <c r="E166" s="48" t="s">
        <v>3341</v>
      </c>
      <c r="F166" s="48" t="s">
        <v>2417</v>
      </c>
      <c r="G166" s="48" t="s">
        <v>105</v>
      </c>
      <c r="H166" s="57">
        <v>94885</v>
      </c>
      <c r="I166" s="56">
        <v>200199</v>
      </c>
      <c r="J166" s="53">
        <v>44022</v>
      </c>
      <c r="K166" s="54">
        <v>1</v>
      </c>
      <c r="L166" s="56">
        <f>INDEX(Sales_Reps!$B$2:$K$11,MATCH(Orders!K166,Sales_Reps!$G$2:$G$11,0),MATCH(Sales_Reps!$K$2,Sales_Reps!$B$2:$K$2,0))*I166</f>
        <v>30029.85</v>
      </c>
    </row>
    <row r="167" spans="2:12" x14ac:dyDescent="0.25">
      <c r="B167" s="49" t="s">
        <v>420</v>
      </c>
      <c r="C167" s="49" t="s">
        <v>168</v>
      </c>
      <c r="D167" s="51" t="s">
        <v>1419</v>
      </c>
      <c r="E167" s="48" t="s">
        <v>3342</v>
      </c>
      <c r="F167" s="48" t="s">
        <v>2418</v>
      </c>
      <c r="G167" s="48" t="s">
        <v>102</v>
      </c>
      <c r="H167" s="57">
        <v>26456</v>
      </c>
      <c r="I167" s="56">
        <v>297160</v>
      </c>
      <c r="J167" s="53">
        <v>43884</v>
      </c>
      <c r="K167" s="54">
        <v>2</v>
      </c>
      <c r="L167" s="56">
        <f>INDEX(Sales_Reps!$B$2:$K$11,MATCH(Orders!K167,Sales_Reps!$G$2:$G$11,0),MATCH(Sales_Reps!$K$2,Sales_Reps!$B$2:$K$2,0))*I167</f>
        <v>37145</v>
      </c>
    </row>
    <row r="168" spans="2:12" x14ac:dyDescent="0.25">
      <c r="B168" s="49" t="s">
        <v>421</v>
      </c>
      <c r="C168" s="49" t="s">
        <v>187</v>
      </c>
      <c r="D168" s="51" t="s">
        <v>1420</v>
      </c>
      <c r="E168" s="48" t="s">
        <v>3343</v>
      </c>
      <c r="F168" s="48" t="s">
        <v>2419</v>
      </c>
      <c r="G168" s="48" t="s">
        <v>27</v>
      </c>
      <c r="H168" s="57">
        <v>11607</v>
      </c>
      <c r="I168" s="56">
        <v>267906</v>
      </c>
      <c r="J168" s="53">
        <v>44069</v>
      </c>
      <c r="K168" s="54">
        <v>1</v>
      </c>
      <c r="L168" s="56">
        <f>INDEX(Sales_Reps!$B$2:$K$11,MATCH(Orders!K168,Sales_Reps!$G$2:$G$11,0),MATCH(Sales_Reps!$K$2,Sales_Reps!$B$2:$K$2,0))*I168</f>
        <v>40185.9</v>
      </c>
    </row>
    <row r="169" spans="2:12" x14ac:dyDescent="0.25">
      <c r="B169" s="49" t="s">
        <v>422</v>
      </c>
      <c r="C169" s="49" t="s">
        <v>200</v>
      </c>
      <c r="D169" s="51" t="s">
        <v>1421</v>
      </c>
      <c r="E169" s="48" t="s">
        <v>3344</v>
      </c>
      <c r="F169" s="48" t="s">
        <v>2420</v>
      </c>
      <c r="G169" s="48" t="s">
        <v>59</v>
      </c>
      <c r="H169" s="57">
        <v>55983</v>
      </c>
      <c r="I169" s="56">
        <v>331578</v>
      </c>
      <c r="J169" s="53">
        <v>44091</v>
      </c>
      <c r="K169" s="54">
        <v>3</v>
      </c>
      <c r="L169" s="56">
        <f>INDEX(Sales_Reps!$B$2:$K$11,MATCH(Orders!K169,Sales_Reps!$G$2:$G$11,0),MATCH(Sales_Reps!$K$2,Sales_Reps!$B$2:$K$2,0))*I169</f>
        <v>39789.360000000001</v>
      </c>
    </row>
    <row r="170" spans="2:12" x14ac:dyDescent="0.25">
      <c r="B170" s="49" t="s">
        <v>423</v>
      </c>
      <c r="C170" s="49" t="s">
        <v>201</v>
      </c>
      <c r="D170" s="51" t="s">
        <v>1422</v>
      </c>
      <c r="E170" s="48" t="s">
        <v>3345</v>
      </c>
      <c r="F170" s="48" t="s">
        <v>2421</v>
      </c>
      <c r="G170" s="48" t="s">
        <v>31</v>
      </c>
      <c r="H170" s="57">
        <v>14372</v>
      </c>
      <c r="I170" s="56">
        <v>309524</v>
      </c>
      <c r="J170" s="53">
        <v>44078</v>
      </c>
      <c r="K170" s="54">
        <v>1</v>
      </c>
      <c r="L170" s="56">
        <f>INDEX(Sales_Reps!$B$2:$K$11,MATCH(Orders!K170,Sales_Reps!$G$2:$G$11,0),MATCH(Sales_Reps!$K$2,Sales_Reps!$B$2:$K$2,0))*I170</f>
        <v>46428.6</v>
      </c>
    </row>
    <row r="171" spans="2:12" x14ac:dyDescent="0.25">
      <c r="B171" s="49" t="s">
        <v>424</v>
      </c>
      <c r="C171" s="49" t="s">
        <v>192</v>
      </c>
      <c r="D171" s="51" t="s">
        <v>1423</v>
      </c>
      <c r="E171" s="64" t="s">
        <v>4146</v>
      </c>
      <c r="F171" s="48" t="s">
        <v>2422</v>
      </c>
      <c r="G171" s="48" t="s">
        <v>105</v>
      </c>
      <c r="H171" s="57">
        <v>82513</v>
      </c>
      <c r="I171" s="56">
        <v>310323</v>
      </c>
      <c r="J171" s="53">
        <v>43987</v>
      </c>
      <c r="K171" s="54">
        <v>3</v>
      </c>
      <c r="L171" s="56">
        <f>INDEX(Sales_Reps!$B$2:$K$11,MATCH(Orders!K171,Sales_Reps!$G$2:$G$11,0),MATCH(Sales_Reps!$K$2,Sales_Reps!$B$2:$K$2,0))*I171</f>
        <v>37238.76</v>
      </c>
    </row>
    <row r="172" spans="2:12" x14ac:dyDescent="0.25">
      <c r="B172" s="49" t="s">
        <v>425</v>
      </c>
      <c r="C172" s="49" t="s">
        <v>169</v>
      </c>
      <c r="D172" s="51" t="s">
        <v>1424</v>
      </c>
      <c r="E172" s="48" t="s">
        <v>3346</v>
      </c>
      <c r="F172" s="48" t="s">
        <v>2423</v>
      </c>
      <c r="G172" s="48" t="s">
        <v>9</v>
      </c>
      <c r="H172" s="57">
        <v>42208</v>
      </c>
      <c r="I172" s="56">
        <v>308763</v>
      </c>
      <c r="J172" s="53">
        <v>43877</v>
      </c>
      <c r="K172" s="54">
        <v>2</v>
      </c>
      <c r="L172" s="56">
        <f>INDEX(Sales_Reps!$B$2:$K$11,MATCH(Orders!K172,Sales_Reps!$G$2:$G$11,0),MATCH(Sales_Reps!$K$2,Sales_Reps!$B$2:$K$2,0))*I172</f>
        <v>38595.375</v>
      </c>
    </row>
    <row r="173" spans="2:12" x14ac:dyDescent="0.25">
      <c r="B173" s="49" t="s">
        <v>426</v>
      </c>
      <c r="C173" s="49" t="s">
        <v>167</v>
      </c>
      <c r="D173" s="51" t="s">
        <v>1425</v>
      </c>
      <c r="E173" s="48" t="s">
        <v>3347</v>
      </c>
      <c r="F173" s="48" t="s">
        <v>2424</v>
      </c>
      <c r="G173" s="48" t="s">
        <v>37</v>
      </c>
      <c r="H173" s="57">
        <v>38986</v>
      </c>
      <c r="I173" s="56">
        <v>326664</v>
      </c>
      <c r="J173" s="53">
        <v>44014</v>
      </c>
      <c r="K173" s="54">
        <v>2</v>
      </c>
      <c r="L173" s="56">
        <f>INDEX(Sales_Reps!$B$2:$K$11,MATCH(Orders!K173,Sales_Reps!$G$2:$G$11,0),MATCH(Sales_Reps!$K$2,Sales_Reps!$B$2:$K$2,0))*I173</f>
        <v>40833</v>
      </c>
    </row>
    <row r="174" spans="2:12" x14ac:dyDescent="0.25">
      <c r="B174" s="49" t="s">
        <v>427</v>
      </c>
      <c r="C174" s="49" t="s">
        <v>151</v>
      </c>
      <c r="D174" s="51" t="s">
        <v>1426</v>
      </c>
      <c r="E174" s="48" t="s">
        <v>3348</v>
      </c>
      <c r="F174" s="48" t="s">
        <v>2425</v>
      </c>
      <c r="G174" s="48" t="s">
        <v>42</v>
      </c>
      <c r="H174" s="57">
        <v>99964</v>
      </c>
      <c r="I174" s="56">
        <v>335672</v>
      </c>
      <c r="J174" s="53">
        <v>44044</v>
      </c>
      <c r="K174" s="54">
        <v>3</v>
      </c>
      <c r="L174" s="56">
        <f>INDEX(Sales_Reps!$B$2:$K$11,MATCH(Orders!K174,Sales_Reps!$G$2:$G$11,0),MATCH(Sales_Reps!$K$2,Sales_Reps!$B$2:$K$2,0))*I174</f>
        <v>40280.639999999999</v>
      </c>
    </row>
    <row r="175" spans="2:12" x14ac:dyDescent="0.25">
      <c r="B175" s="49" t="s">
        <v>428</v>
      </c>
      <c r="C175" s="49" t="s">
        <v>158</v>
      </c>
      <c r="D175" s="51" t="s">
        <v>1427</v>
      </c>
      <c r="E175" s="48" t="s">
        <v>3349</v>
      </c>
      <c r="F175" s="48" t="s">
        <v>2426</v>
      </c>
      <c r="G175" s="48" t="s">
        <v>15</v>
      </c>
      <c r="H175" s="57">
        <v>87002</v>
      </c>
      <c r="I175" s="56">
        <v>212749</v>
      </c>
      <c r="J175" s="53">
        <v>44030</v>
      </c>
      <c r="K175" s="54">
        <v>3</v>
      </c>
      <c r="L175" s="56">
        <f>INDEX(Sales_Reps!$B$2:$K$11,MATCH(Orders!K175,Sales_Reps!$G$2:$G$11,0),MATCH(Sales_Reps!$K$2,Sales_Reps!$B$2:$K$2,0))*I175</f>
        <v>25529.879999999997</v>
      </c>
    </row>
    <row r="176" spans="2:12" x14ac:dyDescent="0.25">
      <c r="B176" s="49" t="s">
        <v>429</v>
      </c>
      <c r="C176" s="49" t="s">
        <v>170</v>
      </c>
      <c r="D176" s="51" t="s">
        <v>1428</v>
      </c>
      <c r="E176" s="48" t="s">
        <v>3350</v>
      </c>
      <c r="F176" s="48" t="s">
        <v>2427</v>
      </c>
      <c r="G176" s="48" t="s">
        <v>30</v>
      </c>
      <c r="H176" s="57">
        <v>97065</v>
      </c>
      <c r="I176" s="56">
        <v>247992</v>
      </c>
      <c r="J176" s="53">
        <v>44111</v>
      </c>
      <c r="K176" s="54">
        <v>3</v>
      </c>
      <c r="L176" s="56">
        <f>INDEX(Sales_Reps!$B$2:$K$11,MATCH(Orders!K176,Sales_Reps!$G$2:$G$11,0),MATCH(Sales_Reps!$K$2,Sales_Reps!$B$2:$K$2,0))*I176</f>
        <v>29759.039999999997</v>
      </c>
    </row>
    <row r="177" spans="2:12" x14ac:dyDescent="0.25">
      <c r="B177" s="49" t="s">
        <v>430</v>
      </c>
      <c r="C177" s="49" t="s">
        <v>149</v>
      </c>
      <c r="D177" s="51" t="s">
        <v>1429</v>
      </c>
      <c r="E177" s="48" t="s">
        <v>3351</v>
      </c>
      <c r="F177" s="48" t="s">
        <v>2428</v>
      </c>
      <c r="G177" s="48" t="s">
        <v>30</v>
      </c>
      <c r="H177" s="57">
        <v>89448</v>
      </c>
      <c r="I177" s="56">
        <v>236204</v>
      </c>
      <c r="J177" s="53">
        <v>43881</v>
      </c>
      <c r="K177" s="54">
        <v>1</v>
      </c>
      <c r="L177" s="56">
        <f>INDEX(Sales_Reps!$B$2:$K$11,MATCH(Orders!K177,Sales_Reps!$G$2:$G$11,0),MATCH(Sales_Reps!$K$2,Sales_Reps!$B$2:$K$2,0))*I177</f>
        <v>35430.6</v>
      </c>
    </row>
    <row r="178" spans="2:12" x14ac:dyDescent="0.25">
      <c r="B178" s="49" t="s">
        <v>431</v>
      </c>
      <c r="C178" s="49" t="s">
        <v>133</v>
      </c>
      <c r="D178" s="51" t="s">
        <v>1430</v>
      </c>
      <c r="E178" s="48" t="s">
        <v>3352</v>
      </c>
      <c r="F178" s="48" t="s">
        <v>2429</v>
      </c>
      <c r="G178" s="48" t="s">
        <v>10</v>
      </c>
      <c r="H178" s="57">
        <v>65928</v>
      </c>
      <c r="I178" s="56">
        <v>322334</v>
      </c>
      <c r="J178" s="53">
        <v>44157</v>
      </c>
      <c r="K178" s="54">
        <v>1</v>
      </c>
      <c r="L178" s="56">
        <f>INDEX(Sales_Reps!$B$2:$K$11,MATCH(Orders!K178,Sales_Reps!$G$2:$G$11,0),MATCH(Sales_Reps!$K$2,Sales_Reps!$B$2:$K$2,0))*I178</f>
        <v>48350.1</v>
      </c>
    </row>
    <row r="179" spans="2:12" x14ac:dyDescent="0.25">
      <c r="B179" s="49" t="s">
        <v>432</v>
      </c>
      <c r="C179" s="49" t="s">
        <v>188</v>
      </c>
      <c r="D179" s="51" t="s">
        <v>1431</v>
      </c>
      <c r="E179" s="48" t="s">
        <v>3353</v>
      </c>
      <c r="F179" s="48" t="s">
        <v>2333</v>
      </c>
      <c r="G179" s="48" t="s">
        <v>29</v>
      </c>
      <c r="H179" s="57">
        <v>50791</v>
      </c>
      <c r="I179" s="56">
        <v>212987</v>
      </c>
      <c r="J179" s="53">
        <v>44008</v>
      </c>
      <c r="K179" s="54">
        <v>3</v>
      </c>
      <c r="L179" s="56">
        <f>INDEX(Sales_Reps!$B$2:$K$11,MATCH(Orders!K179,Sales_Reps!$G$2:$G$11,0),MATCH(Sales_Reps!$K$2,Sales_Reps!$B$2:$K$2,0))*I179</f>
        <v>25558.44</v>
      </c>
    </row>
    <row r="180" spans="2:12" x14ac:dyDescent="0.25">
      <c r="B180" s="49" t="s">
        <v>433</v>
      </c>
      <c r="C180" s="49" t="s">
        <v>202</v>
      </c>
      <c r="D180" s="51" t="s">
        <v>1432</v>
      </c>
      <c r="E180" s="48" t="s">
        <v>3354</v>
      </c>
      <c r="F180" s="48" t="s">
        <v>2430</v>
      </c>
      <c r="G180" s="48" t="s">
        <v>40</v>
      </c>
      <c r="H180" s="57">
        <v>75975</v>
      </c>
      <c r="I180" s="56">
        <v>323342</v>
      </c>
      <c r="J180" s="53">
        <v>44017</v>
      </c>
      <c r="K180" s="54">
        <v>3</v>
      </c>
      <c r="L180" s="56">
        <f>INDEX(Sales_Reps!$B$2:$K$11,MATCH(Orders!K180,Sales_Reps!$G$2:$G$11,0),MATCH(Sales_Reps!$K$2,Sales_Reps!$B$2:$K$2,0))*I180</f>
        <v>38801.040000000001</v>
      </c>
    </row>
    <row r="181" spans="2:12" x14ac:dyDescent="0.25">
      <c r="B181" s="49" t="s">
        <v>434</v>
      </c>
      <c r="C181" s="49" t="s">
        <v>143</v>
      </c>
      <c r="D181" s="51" t="s">
        <v>1433</v>
      </c>
      <c r="E181" s="48" t="s">
        <v>3355</v>
      </c>
      <c r="F181" s="48" t="s">
        <v>2431</v>
      </c>
      <c r="G181" s="48" t="s">
        <v>24</v>
      </c>
      <c r="H181" s="57">
        <v>51772</v>
      </c>
      <c r="I181" s="56">
        <v>206889</v>
      </c>
      <c r="J181" s="53">
        <v>44067</v>
      </c>
      <c r="K181" s="54">
        <v>2</v>
      </c>
      <c r="L181" s="56">
        <f>INDEX(Sales_Reps!$B$2:$K$11,MATCH(Orders!K181,Sales_Reps!$G$2:$G$11,0),MATCH(Sales_Reps!$K$2,Sales_Reps!$B$2:$K$2,0))*I181</f>
        <v>25861.125</v>
      </c>
    </row>
    <row r="182" spans="2:12" x14ac:dyDescent="0.25">
      <c r="B182" s="49" t="s">
        <v>435</v>
      </c>
      <c r="C182" s="49" t="s">
        <v>129</v>
      </c>
      <c r="D182" s="51" t="s">
        <v>1434</v>
      </c>
      <c r="E182" s="48" t="s">
        <v>3356</v>
      </c>
      <c r="F182" s="48" t="s">
        <v>2281</v>
      </c>
      <c r="G182" s="48" t="s">
        <v>8</v>
      </c>
      <c r="H182" s="57">
        <v>36603</v>
      </c>
      <c r="I182" s="56">
        <v>236456</v>
      </c>
      <c r="J182" s="53">
        <v>43919</v>
      </c>
      <c r="K182" s="54">
        <v>1</v>
      </c>
      <c r="L182" s="56">
        <f>INDEX(Sales_Reps!$B$2:$K$11,MATCH(Orders!K182,Sales_Reps!$G$2:$G$11,0),MATCH(Sales_Reps!$K$2,Sales_Reps!$B$2:$K$2,0))*I182</f>
        <v>35468.400000000001</v>
      </c>
    </row>
    <row r="183" spans="2:12" x14ac:dyDescent="0.25">
      <c r="B183" s="49" t="s">
        <v>436</v>
      </c>
      <c r="C183" s="49" t="s">
        <v>136</v>
      </c>
      <c r="D183" s="51" t="s">
        <v>1435</v>
      </c>
      <c r="E183" s="48" t="s">
        <v>3357</v>
      </c>
      <c r="F183" s="48" t="s">
        <v>2432</v>
      </c>
      <c r="G183" s="48" t="s">
        <v>101</v>
      </c>
      <c r="H183" s="57">
        <v>71099</v>
      </c>
      <c r="I183" s="56">
        <v>254782</v>
      </c>
      <c r="J183" s="53">
        <v>44051</v>
      </c>
      <c r="K183" s="54">
        <v>2</v>
      </c>
      <c r="L183" s="56">
        <f>INDEX(Sales_Reps!$B$2:$K$11,MATCH(Orders!K183,Sales_Reps!$G$2:$G$11,0),MATCH(Sales_Reps!$K$2,Sales_Reps!$B$2:$K$2,0))*I183</f>
        <v>31847.75</v>
      </c>
    </row>
    <row r="184" spans="2:12" x14ac:dyDescent="0.25">
      <c r="B184" s="49" t="s">
        <v>437</v>
      </c>
      <c r="C184" s="49" t="s">
        <v>137</v>
      </c>
      <c r="D184" s="51" t="s">
        <v>1436</v>
      </c>
      <c r="E184" s="48" t="s">
        <v>3358</v>
      </c>
      <c r="F184" s="48" t="s">
        <v>2433</v>
      </c>
      <c r="G184" s="48" t="s">
        <v>23</v>
      </c>
      <c r="H184" s="57">
        <v>89942</v>
      </c>
      <c r="I184" s="56">
        <v>288164</v>
      </c>
      <c r="J184" s="53">
        <v>44061</v>
      </c>
      <c r="K184" s="54">
        <v>3</v>
      </c>
      <c r="L184" s="56">
        <f>INDEX(Sales_Reps!$B$2:$K$11,MATCH(Orders!K184,Sales_Reps!$G$2:$G$11,0),MATCH(Sales_Reps!$K$2,Sales_Reps!$B$2:$K$2,0))*I184</f>
        <v>34579.68</v>
      </c>
    </row>
    <row r="185" spans="2:12" x14ac:dyDescent="0.25">
      <c r="B185" s="49" t="s">
        <v>438</v>
      </c>
      <c r="C185" s="49" t="s">
        <v>182</v>
      </c>
      <c r="D185" s="51" t="s">
        <v>1437</v>
      </c>
      <c r="E185" s="48" t="s">
        <v>3359</v>
      </c>
      <c r="F185" s="48" t="s">
        <v>2434</v>
      </c>
      <c r="G185" s="48" t="s">
        <v>9</v>
      </c>
      <c r="H185" s="57">
        <v>90535</v>
      </c>
      <c r="I185" s="56">
        <v>267794</v>
      </c>
      <c r="J185" s="53">
        <v>44119</v>
      </c>
      <c r="K185" s="54">
        <v>3</v>
      </c>
      <c r="L185" s="56">
        <f>INDEX(Sales_Reps!$B$2:$K$11,MATCH(Orders!K185,Sales_Reps!$G$2:$G$11,0),MATCH(Sales_Reps!$K$2,Sales_Reps!$B$2:$K$2,0))*I185</f>
        <v>32135.279999999999</v>
      </c>
    </row>
    <row r="186" spans="2:12" x14ac:dyDescent="0.25">
      <c r="B186" s="49" t="s">
        <v>439</v>
      </c>
      <c r="C186" s="49" t="s">
        <v>185</v>
      </c>
      <c r="D186" s="51" t="s">
        <v>1438</v>
      </c>
      <c r="E186" s="48" t="s">
        <v>3360</v>
      </c>
      <c r="F186" s="48" t="s">
        <v>2435</v>
      </c>
      <c r="G186" s="48" t="s">
        <v>25</v>
      </c>
      <c r="H186" s="57">
        <v>27972</v>
      </c>
      <c r="I186" s="56">
        <v>200307</v>
      </c>
      <c r="J186" s="53">
        <v>44099</v>
      </c>
      <c r="K186" s="54">
        <v>3</v>
      </c>
      <c r="L186" s="56">
        <f>INDEX(Sales_Reps!$B$2:$K$11,MATCH(Orders!K186,Sales_Reps!$G$2:$G$11,0),MATCH(Sales_Reps!$K$2,Sales_Reps!$B$2:$K$2,0))*I186</f>
        <v>24036.84</v>
      </c>
    </row>
    <row r="187" spans="2:12" x14ac:dyDescent="0.25">
      <c r="B187" s="49" t="s">
        <v>440</v>
      </c>
      <c r="C187" s="49" t="s">
        <v>175</v>
      </c>
      <c r="D187" s="51" t="s">
        <v>1439</v>
      </c>
      <c r="E187" s="48" t="s">
        <v>3361</v>
      </c>
      <c r="F187" s="48" t="s">
        <v>2436</v>
      </c>
      <c r="G187" s="48" t="s">
        <v>40</v>
      </c>
      <c r="H187" s="57">
        <v>3740</v>
      </c>
      <c r="I187" s="56">
        <v>241154</v>
      </c>
      <c r="J187" s="53">
        <v>43907</v>
      </c>
      <c r="K187" s="54">
        <v>2</v>
      </c>
      <c r="L187" s="56">
        <f>INDEX(Sales_Reps!$B$2:$K$11,MATCH(Orders!K187,Sales_Reps!$G$2:$G$11,0),MATCH(Sales_Reps!$K$2,Sales_Reps!$B$2:$K$2,0))*I187</f>
        <v>30144.25</v>
      </c>
    </row>
    <row r="188" spans="2:12" x14ac:dyDescent="0.25">
      <c r="B188" s="49" t="s">
        <v>441</v>
      </c>
      <c r="C188" s="49" t="s">
        <v>203</v>
      </c>
      <c r="D188" s="51" t="s">
        <v>1440</v>
      </c>
      <c r="E188" s="48" t="s">
        <v>3362</v>
      </c>
      <c r="F188" s="48" t="s">
        <v>2437</v>
      </c>
      <c r="G188" s="48" t="s">
        <v>15</v>
      </c>
      <c r="H188" s="57">
        <v>13179</v>
      </c>
      <c r="I188" s="56">
        <v>345191</v>
      </c>
      <c r="J188" s="53">
        <v>44041</v>
      </c>
      <c r="K188" s="54">
        <v>2</v>
      </c>
      <c r="L188" s="56">
        <f>INDEX(Sales_Reps!$B$2:$K$11,MATCH(Orders!K188,Sales_Reps!$G$2:$G$11,0),MATCH(Sales_Reps!$K$2,Sales_Reps!$B$2:$K$2,0))*I188</f>
        <v>43148.875</v>
      </c>
    </row>
    <row r="189" spans="2:12" x14ac:dyDescent="0.25">
      <c r="B189" s="49" t="s">
        <v>442</v>
      </c>
      <c r="C189" s="49" t="s">
        <v>180</v>
      </c>
      <c r="D189" s="51" t="s">
        <v>1441</v>
      </c>
      <c r="E189" s="48" t="s">
        <v>3363</v>
      </c>
      <c r="F189" s="48" t="s">
        <v>2438</v>
      </c>
      <c r="G189" s="48" t="s">
        <v>26</v>
      </c>
      <c r="H189" s="57">
        <v>95517</v>
      </c>
      <c r="I189" s="56">
        <v>321879</v>
      </c>
      <c r="J189" s="53">
        <v>44121</v>
      </c>
      <c r="K189" s="54">
        <v>3</v>
      </c>
      <c r="L189" s="56">
        <f>INDEX(Sales_Reps!$B$2:$K$11,MATCH(Orders!K189,Sales_Reps!$G$2:$G$11,0),MATCH(Sales_Reps!$K$2,Sales_Reps!$B$2:$K$2,0))*I189</f>
        <v>38625.479999999996</v>
      </c>
    </row>
    <row r="190" spans="2:12" x14ac:dyDescent="0.25">
      <c r="B190" s="49" t="s">
        <v>443</v>
      </c>
      <c r="C190" s="49" t="s">
        <v>187</v>
      </c>
      <c r="D190" s="51" t="s">
        <v>1442</v>
      </c>
      <c r="E190" s="48" t="s">
        <v>3364</v>
      </c>
      <c r="F190" s="48" t="s">
        <v>2439</v>
      </c>
      <c r="G190" s="48" t="s">
        <v>54</v>
      </c>
      <c r="H190" s="57">
        <v>21936</v>
      </c>
      <c r="I190" s="56">
        <v>283655</v>
      </c>
      <c r="J190" s="53">
        <v>43938</v>
      </c>
      <c r="K190" s="54">
        <v>1</v>
      </c>
      <c r="L190" s="56">
        <f>INDEX(Sales_Reps!$B$2:$K$11,MATCH(Orders!K190,Sales_Reps!$G$2:$G$11,0),MATCH(Sales_Reps!$K$2,Sales_Reps!$B$2:$K$2,0))*I190</f>
        <v>42548.25</v>
      </c>
    </row>
    <row r="191" spans="2:12" x14ac:dyDescent="0.25">
      <c r="B191" s="49" t="s">
        <v>444</v>
      </c>
      <c r="C191" s="49" t="s">
        <v>155</v>
      </c>
      <c r="D191" s="51" t="s">
        <v>1443</v>
      </c>
      <c r="E191" s="48" t="s">
        <v>3365</v>
      </c>
      <c r="F191" s="48" t="s">
        <v>2440</v>
      </c>
      <c r="G191" s="48" t="s">
        <v>10</v>
      </c>
      <c r="H191" s="57">
        <v>46897</v>
      </c>
      <c r="I191" s="56">
        <v>318212</v>
      </c>
      <c r="J191" s="53">
        <v>44355</v>
      </c>
      <c r="K191" s="54">
        <v>2</v>
      </c>
      <c r="L191" s="56">
        <f>INDEX(Sales_Reps!$B$2:$K$11,MATCH(Orders!K191,Sales_Reps!$G$2:$G$11,0),MATCH(Sales_Reps!$K$2,Sales_Reps!$B$2:$K$2,0))*I191</f>
        <v>39776.5</v>
      </c>
    </row>
    <row r="192" spans="2:12" x14ac:dyDescent="0.25">
      <c r="B192" s="49" t="s">
        <v>445</v>
      </c>
      <c r="C192" s="49" t="s">
        <v>204</v>
      </c>
      <c r="D192" s="51" t="s">
        <v>1444</v>
      </c>
      <c r="E192" s="48" t="s">
        <v>3366</v>
      </c>
      <c r="F192" s="48" t="s">
        <v>2441</v>
      </c>
      <c r="G192" s="48" t="s">
        <v>23</v>
      </c>
      <c r="H192" s="57">
        <v>8752</v>
      </c>
      <c r="I192" s="56">
        <v>287193</v>
      </c>
      <c r="J192" s="53">
        <v>44217</v>
      </c>
      <c r="K192" s="54">
        <v>4</v>
      </c>
      <c r="L192" s="56">
        <f>INDEX(Sales_Reps!$B$2:$K$11,MATCH(Orders!K192,Sales_Reps!$G$2:$G$11,0),MATCH(Sales_Reps!$K$2,Sales_Reps!$B$2:$K$2,0))*I192</f>
        <v>31591.23</v>
      </c>
    </row>
    <row r="193" spans="2:12" x14ac:dyDescent="0.25">
      <c r="B193" s="49" t="s">
        <v>446</v>
      </c>
      <c r="C193" s="49" t="s">
        <v>204</v>
      </c>
      <c r="D193" s="51" t="s">
        <v>1445</v>
      </c>
      <c r="E193" s="48" t="s">
        <v>3367</v>
      </c>
      <c r="F193" s="48" t="s">
        <v>2442</v>
      </c>
      <c r="G193" s="48" t="s">
        <v>19</v>
      </c>
      <c r="H193" s="57">
        <v>70141</v>
      </c>
      <c r="I193" s="56">
        <v>364177</v>
      </c>
      <c r="J193" s="53">
        <v>44462</v>
      </c>
      <c r="K193" s="54">
        <v>1</v>
      </c>
      <c r="L193" s="56">
        <f>INDEX(Sales_Reps!$B$2:$K$11,MATCH(Orders!K193,Sales_Reps!$G$2:$G$11,0),MATCH(Sales_Reps!$K$2,Sales_Reps!$B$2:$K$2,0))*I193</f>
        <v>54626.549999999996</v>
      </c>
    </row>
    <row r="194" spans="2:12" x14ac:dyDescent="0.25">
      <c r="B194" s="49" t="s">
        <v>447</v>
      </c>
      <c r="C194" s="49" t="s">
        <v>192</v>
      </c>
      <c r="D194" s="51" t="s">
        <v>1446</v>
      </c>
      <c r="E194" s="48" t="s">
        <v>3368</v>
      </c>
      <c r="F194" s="48" t="s">
        <v>2443</v>
      </c>
      <c r="G194" s="48" t="s">
        <v>16</v>
      </c>
      <c r="H194" s="57">
        <v>30973</v>
      </c>
      <c r="I194" s="56">
        <v>301778</v>
      </c>
      <c r="J194" s="53">
        <v>44358</v>
      </c>
      <c r="K194" s="54">
        <v>1</v>
      </c>
      <c r="L194" s="56">
        <f>INDEX(Sales_Reps!$B$2:$K$11,MATCH(Orders!K194,Sales_Reps!$G$2:$G$11,0),MATCH(Sales_Reps!$K$2,Sales_Reps!$B$2:$K$2,0))*I194</f>
        <v>45266.7</v>
      </c>
    </row>
    <row r="195" spans="2:12" x14ac:dyDescent="0.25">
      <c r="B195" s="49" t="s">
        <v>448</v>
      </c>
      <c r="C195" s="49" t="s">
        <v>140</v>
      </c>
      <c r="D195" s="51" t="s">
        <v>1447</v>
      </c>
      <c r="E195" s="48" t="s">
        <v>3369</v>
      </c>
      <c r="F195" s="48" t="s">
        <v>2444</v>
      </c>
      <c r="G195" s="48" t="s">
        <v>47</v>
      </c>
      <c r="H195" s="57">
        <v>57569</v>
      </c>
      <c r="I195" s="56">
        <v>291780</v>
      </c>
      <c r="J195" s="53">
        <v>44480</v>
      </c>
      <c r="K195" s="54">
        <v>3</v>
      </c>
      <c r="L195" s="56">
        <f>INDEX(Sales_Reps!$B$2:$K$11,MATCH(Orders!K195,Sales_Reps!$G$2:$G$11,0),MATCH(Sales_Reps!$K$2,Sales_Reps!$B$2:$K$2,0))*I195</f>
        <v>35013.599999999999</v>
      </c>
    </row>
    <row r="196" spans="2:12" x14ac:dyDescent="0.25">
      <c r="B196" s="49" t="s">
        <v>449</v>
      </c>
      <c r="C196" s="49" t="s">
        <v>205</v>
      </c>
      <c r="D196" s="51" t="s">
        <v>1448</v>
      </c>
      <c r="E196" s="48" t="s">
        <v>3370</v>
      </c>
      <c r="F196" s="48" t="s">
        <v>2445</v>
      </c>
      <c r="G196" s="48" t="s">
        <v>44</v>
      </c>
      <c r="H196" s="57">
        <v>79986</v>
      </c>
      <c r="I196" s="56">
        <v>236903</v>
      </c>
      <c r="J196" s="53">
        <v>44546</v>
      </c>
      <c r="K196" s="54">
        <v>2</v>
      </c>
      <c r="L196" s="56">
        <f>INDEX(Sales_Reps!$B$2:$K$11,MATCH(Orders!K196,Sales_Reps!$G$2:$G$11,0),MATCH(Sales_Reps!$K$2,Sales_Reps!$B$2:$K$2,0))*I196</f>
        <v>29612.875</v>
      </c>
    </row>
    <row r="197" spans="2:12" x14ac:dyDescent="0.25">
      <c r="B197" s="49" t="s">
        <v>450</v>
      </c>
      <c r="C197" s="49" t="s">
        <v>121</v>
      </c>
      <c r="D197" s="51" t="s">
        <v>1449</v>
      </c>
      <c r="E197" s="48" t="s">
        <v>3371</v>
      </c>
      <c r="F197" s="48" t="s">
        <v>2446</v>
      </c>
      <c r="G197" s="48" t="s">
        <v>108</v>
      </c>
      <c r="H197" s="57">
        <v>25063</v>
      </c>
      <c r="I197" s="56">
        <v>298051</v>
      </c>
      <c r="J197" s="53">
        <v>44235</v>
      </c>
      <c r="K197" s="54">
        <v>3</v>
      </c>
      <c r="L197" s="56">
        <f>INDEX(Sales_Reps!$B$2:$K$11,MATCH(Orders!K197,Sales_Reps!$G$2:$G$11,0),MATCH(Sales_Reps!$K$2,Sales_Reps!$B$2:$K$2,0))*I197</f>
        <v>35766.119999999995</v>
      </c>
    </row>
    <row r="198" spans="2:12" x14ac:dyDescent="0.25">
      <c r="B198" s="49" t="s">
        <v>451</v>
      </c>
      <c r="C198" s="49" t="s">
        <v>152</v>
      </c>
      <c r="D198" s="51" t="s">
        <v>1450</v>
      </c>
      <c r="E198" s="48" t="s">
        <v>3372</v>
      </c>
      <c r="F198" s="48" t="s">
        <v>2447</v>
      </c>
      <c r="G198" s="48" t="s">
        <v>54</v>
      </c>
      <c r="H198" s="57">
        <v>47872</v>
      </c>
      <c r="I198" s="56">
        <v>380534</v>
      </c>
      <c r="J198" s="53">
        <v>44307</v>
      </c>
      <c r="K198" s="54">
        <v>1</v>
      </c>
      <c r="L198" s="56">
        <f>INDEX(Sales_Reps!$B$2:$K$11,MATCH(Orders!K198,Sales_Reps!$G$2:$G$11,0),MATCH(Sales_Reps!$K$2,Sales_Reps!$B$2:$K$2,0))*I198</f>
        <v>57080.1</v>
      </c>
    </row>
    <row r="199" spans="2:12" x14ac:dyDescent="0.25">
      <c r="B199" s="49" t="s">
        <v>452</v>
      </c>
      <c r="C199" s="49" t="s">
        <v>132</v>
      </c>
      <c r="D199" s="51" t="s">
        <v>1451</v>
      </c>
      <c r="E199" s="48" t="s">
        <v>3373</v>
      </c>
      <c r="F199" s="48" t="s">
        <v>2448</v>
      </c>
      <c r="G199" s="48" t="s">
        <v>10</v>
      </c>
      <c r="H199" s="57">
        <v>2501</v>
      </c>
      <c r="I199" s="56">
        <v>363748</v>
      </c>
      <c r="J199" s="53">
        <v>44352</v>
      </c>
      <c r="K199" s="54">
        <v>2</v>
      </c>
      <c r="L199" s="56">
        <f>INDEX(Sales_Reps!$B$2:$K$11,MATCH(Orders!K199,Sales_Reps!$G$2:$G$11,0),MATCH(Sales_Reps!$K$2,Sales_Reps!$B$2:$K$2,0))*I199</f>
        <v>45468.5</v>
      </c>
    </row>
    <row r="200" spans="2:12" x14ac:dyDescent="0.25">
      <c r="B200" s="49" t="s">
        <v>453</v>
      </c>
      <c r="C200" s="49" t="s">
        <v>187</v>
      </c>
      <c r="D200" s="51" t="s">
        <v>1452</v>
      </c>
      <c r="E200" s="48" t="s">
        <v>3374</v>
      </c>
      <c r="F200" s="48" t="s">
        <v>2449</v>
      </c>
      <c r="G200" s="48" t="s">
        <v>40</v>
      </c>
      <c r="H200" s="57">
        <v>49870</v>
      </c>
      <c r="I200" s="56">
        <v>381509</v>
      </c>
      <c r="J200" s="53">
        <v>44243</v>
      </c>
      <c r="K200" s="54">
        <v>1</v>
      </c>
      <c r="L200" s="56">
        <f>INDEX(Sales_Reps!$B$2:$K$11,MATCH(Orders!K200,Sales_Reps!$G$2:$G$11,0),MATCH(Sales_Reps!$K$2,Sales_Reps!$B$2:$K$2,0))*I200</f>
        <v>57226.35</v>
      </c>
    </row>
    <row r="201" spans="2:12" x14ac:dyDescent="0.25">
      <c r="B201" s="49" t="s">
        <v>454</v>
      </c>
      <c r="C201" s="49" t="s">
        <v>189</v>
      </c>
      <c r="D201" s="51" t="s">
        <v>1453</v>
      </c>
      <c r="E201" s="48" t="s">
        <v>3375</v>
      </c>
      <c r="F201" s="48" t="s">
        <v>2450</v>
      </c>
      <c r="G201" s="48" t="s">
        <v>28</v>
      </c>
      <c r="H201" s="57">
        <v>10966</v>
      </c>
      <c r="I201" s="56">
        <v>377927</v>
      </c>
      <c r="J201" s="53">
        <v>44546</v>
      </c>
      <c r="K201" s="54">
        <v>3</v>
      </c>
      <c r="L201" s="56">
        <f>INDEX(Sales_Reps!$B$2:$K$11,MATCH(Orders!K201,Sales_Reps!$G$2:$G$11,0),MATCH(Sales_Reps!$K$2,Sales_Reps!$B$2:$K$2,0))*I201</f>
        <v>45351.24</v>
      </c>
    </row>
    <row r="202" spans="2:12" x14ac:dyDescent="0.25">
      <c r="B202" s="49" t="s">
        <v>455</v>
      </c>
      <c r="C202" s="49" t="s">
        <v>170</v>
      </c>
      <c r="D202" s="51" t="s">
        <v>1454</v>
      </c>
      <c r="E202" s="48" t="s">
        <v>3376</v>
      </c>
      <c r="F202" s="48" t="s">
        <v>2451</v>
      </c>
      <c r="G202" s="48" t="s">
        <v>21</v>
      </c>
      <c r="H202" s="57">
        <v>38562</v>
      </c>
      <c r="I202" s="56">
        <v>304573</v>
      </c>
      <c r="J202" s="53">
        <v>44328</v>
      </c>
      <c r="K202" s="54">
        <v>3</v>
      </c>
      <c r="L202" s="56">
        <f>INDEX(Sales_Reps!$B$2:$K$11,MATCH(Orders!K202,Sales_Reps!$G$2:$G$11,0),MATCH(Sales_Reps!$K$2,Sales_Reps!$B$2:$K$2,0))*I202</f>
        <v>36548.76</v>
      </c>
    </row>
    <row r="203" spans="2:12" x14ac:dyDescent="0.25">
      <c r="B203" s="49" t="s">
        <v>456</v>
      </c>
      <c r="C203" s="49" t="s">
        <v>182</v>
      </c>
      <c r="D203" s="51" t="s">
        <v>1455</v>
      </c>
      <c r="E203" s="48" t="s">
        <v>3377</v>
      </c>
      <c r="F203" s="48" t="s">
        <v>2452</v>
      </c>
      <c r="G203" s="48" t="s">
        <v>31</v>
      </c>
      <c r="H203" s="57">
        <v>32003</v>
      </c>
      <c r="I203" s="56">
        <v>262650</v>
      </c>
      <c r="J203" s="53">
        <v>44517</v>
      </c>
      <c r="K203" s="54">
        <v>4</v>
      </c>
      <c r="L203" s="56">
        <f>INDEX(Sales_Reps!$B$2:$K$11,MATCH(Orders!K203,Sales_Reps!$G$2:$G$11,0),MATCH(Sales_Reps!$K$2,Sales_Reps!$B$2:$K$2,0))*I203</f>
        <v>28891.5</v>
      </c>
    </row>
    <row r="204" spans="2:12" x14ac:dyDescent="0.25">
      <c r="B204" s="49" t="s">
        <v>457</v>
      </c>
      <c r="C204" s="49" t="s">
        <v>189</v>
      </c>
      <c r="D204" s="51" t="s">
        <v>1456</v>
      </c>
      <c r="E204" s="64" t="s">
        <v>4147</v>
      </c>
      <c r="F204" s="48" t="s">
        <v>2453</v>
      </c>
      <c r="G204" s="48" t="s">
        <v>105</v>
      </c>
      <c r="H204" s="57">
        <v>21066</v>
      </c>
      <c r="I204" s="56">
        <v>329792</v>
      </c>
      <c r="J204" s="53">
        <v>44244</v>
      </c>
      <c r="K204" s="54">
        <v>1</v>
      </c>
      <c r="L204" s="56">
        <f>INDEX(Sales_Reps!$B$2:$K$11,MATCH(Orders!K204,Sales_Reps!$G$2:$G$11,0),MATCH(Sales_Reps!$K$2,Sales_Reps!$B$2:$K$2,0))*I204</f>
        <v>49468.799999999996</v>
      </c>
    </row>
    <row r="205" spans="2:12" x14ac:dyDescent="0.25">
      <c r="B205" s="49" t="s">
        <v>458</v>
      </c>
      <c r="C205" s="49" t="s">
        <v>127</v>
      </c>
      <c r="D205" s="51" t="s">
        <v>1457</v>
      </c>
      <c r="E205" s="48" t="s">
        <v>3378</v>
      </c>
      <c r="F205" s="48" t="s">
        <v>2454</v>
      </c>
      <c r="G205" s="48" t="s">
        <v>34</v>
      </c>
      <c r="H205" s="57">
        <v>24990</v>
      </c>
      <c r="I205" s="56">
        <v>278910</v>
      </c>
      <c r="J205" s="53">
        <v>44459</v>
      </c>
      <c r="K205" s="54">
        <v>3</v>
      </c>
      <c r="L205" s="56">
        <f>INDEX(Sales_Reps!$B$2:$K$11,MATCH(Orders!K205,Sales_Reps!$G$2:$G$11,0),MATCH(Sales_Reps!$K$2,Sales_Reps!$B$2:$K$2,0))*I205</f>
        <v>33469.199999999997</v>
      </c>
    </row>
    <row r="206" spans="2:12" x14ac:dyDescent="0.25">
      <c r="B206" s="49" t="s">
        <v>459</v>
      </c>
      <c r="C206" s="49" t="s">
        <v>178</v>
      </c>
      <c r="D206" s="51" t="s">
        <v>1458</v>
      </c>
      <c r="E206" s="64" t="s">
        <v>4148</v>
      </c>
      <c r="F206" s="48" t="s">
        <v>2455</v>
      </c>
      <c r="G206" s="48" t="s">
        <v>8</v>
      </c>
      <c r="H206" s="57">
        <v>25412</v>
      </c>
      <c r="I206" s="56">
        <v>307398</v>
      </c>
      <c r="J206" s="53">
        <v>44371</v>
      </c>
      <c r="K206" s="54">
        <v>1</v>
      </c>
      <c r="L206" s="56">
        <f>INDEX(Sales_Reps!$B$2:$K$11,MATCH(Orders!K206,Sales_Reps!$G$2:$G$11,0),MATCH(Sales_Reps!$K$2,Sales_Reps!$B$2:$K$2,0))*I206</f>
        <v>46109.7</v>
      </c>
    </row>
    <row r="207" spans="2:12" x14ac:dyDescent="0.25">
      <c r="B207" s="49" t="s">
        <v>460</v>
      </c>
      <c r="C207" s="49" t="s">
        <v>200</v>
      </c>
      <c r="D207" s="51" t="s">
        <v>1459</v>
      </c>
      <c r="E207" s="48" t="s">
        <v>3379</v>
      </c>
      <c r="F207" s="48" t="s">
        <v>2456</v>
      </c>
      <c r="G207" s="48" t="s">
        <v>10</v>
      </c>
      <c r="H207" s="57">
        <v>7154</v>
      </c>
      <c r="I207" s="56">
        <v>286144</v>
      </c>
      <c r="J207" s="53">
        <v>44272</v>
      </c>
      <c r="K207" s="54">
        <v>4</v>
      </c>
      <c r="L207" s="56">
        <f>INDEX(Sales_Reps!$B$2:$K$11,MATCH(Orders!K207,Sales_Reps!$G$2:$G$11,0),MATCH(Sales_Reps!$K$2,Sales_Reps!$B$2:$K$2,0))*I207</f>
        <v>31475.84</v>
      </c>
    </row>
    <row r="208" spans="2:12" x14ac:dyDescent="0.25">
      <c r="B208" s="49" t="s">
        <v>461</v>
      </c>
      <c r="C208" s="49" t="s">
        <v>131</v>
      </c>
      <c r="D208" s="51" t="s">
        <v>1460</v>
      </c>
      <c r="E208" s="48" t="s">
        <v>3380</v>
      </c>
      <c r="F208" s="48" t="s">
        <v>2457</v>
      </c>
      <c r="G208" s="48" t="s">
        <v>101</v>
      </c>
      <c r="H208" s="57">
        <v>35281</v>
      </c>
      <c r="I208" s="56">
        <v>340527</v>
      </c>
      <c r="J208" s="53">
        <v>44554</v>
      </c>
      <c r="K208" s="54">
        <v>1</v>
      </c>
      <c r="L208" s="56">
        <f>INDEX(Sales_Reps!$B$2:$K$11,MATCH(Orders!K208,Sales_Reps!$G$2:$G$11,0),MATCH(Sales_Reps!$K$2,Sales_Reps!$B$2:$K$2,0))*I208</f>
        <v>51079.049999999996</v>
      </c>
    </row>
    <row r="209" spans="2:12" x14ac:dyDescent="0.25">
      <c r="B209" s="49" t="s">
        <v>462</v>
      </c>
      <c r="C209" s="49" t="s">
        <v>151</v>
      </c>
      <c r="D209" s="51" t="s">
        <v>1461</v>
      </c>
      <c r="E209" s="48" t="s">
        <v>3381</v>
      </c>
      <c r="F209" s="48" t="s">
        <v>2458</v>
      </c>
      <c r="G209" s="48" t="s">
        <v>45</v>
      </c>
      <c r="H209" s="57">
        <v>12249</v>
      </c>
      <c r="I209" s="56">
        <v>368595</v>
      </c>
      <c r="J209" s="53">
        <v>44387</v>
      </c>
      <c r="K209" s="54">
        <v>1</v>
      </c>
      <c r="L209" s="56">
        <f>INDEX(Sales_Reps!$B$2:$K$11,MATCH(Orders!K209,Sales_Reps!$G$2:$G$11,0),MATCH(Sales_Reps!$K$2,Sales_Reps!$B$2:$K$2,0))*I209</f>
        <v>55289.25</v>
      </c>
    </row>
    <row r="210" spans="2:12" x14ac:dyDescent="0.25">
      <c r="B210" s="49" t="s">
        <v>463</v>
      </c>
      <c r="C210" s="49" t="s">
        <v>139</v>
      </c>
      <c r="D210" s="51" t="s">
        <v>1462</v>
      </c>
      <c r="E210" s="48" t="s">
        <v>3382</v>
      </c>
      <c r="F210" s="48" t="s">
        <v>2459</v>
      </c>
      <c r="G210" s="48" t="s">
        <v>33</v>
      </c>
      <c r="H210" s="57">
        <v>94824</v>
      </c>
      <c r="I210" s="56">
        <v>283139</v>
      </c>
      <c r="J210" s="53">
        <v>44532</v>
      </c>
      <c r="K210" s="54">
        <v>3</v>
      </c>
      <c r="L210" s="56">
        <f>INDEX(Sales_Reps!$B$2:$K$11,MATCH(Orders!K210,Sales_Reps!$G$2:$G$11,0),MATCH(Sales_Reps!$K$2,Sales_Reps!$B$2:$K$2,0))*I210</f>
        <v>33976.68</v>
      </c>
    </row>
    <row r="211" spans="2:12" x14ac:dyDescent="0.25">
      <c r="B211" s="49" t="s">
        <v>464</v>
      </c>
      <c r="C211" s="49" t="s">
        <v>174</v>
      </c>
      <c r="D211" s="51" t="s">
        <v>1463</v>
      </c>
      <c r="E211" s="48" t="s">
        <v>3383</v>
      </c>
      <c r="F211" s="48" t="s">
        <v>2460</v>
      </c>
      <c r="G211" s="48" t="s">
        <v>19</v>
      </c>
      <c r="H211" s="57">
        <v>60368</v>
      </c>
      <c r="I211" s="56">
        <v>310556</v>
      </c>
      <c r="J211" s="53">
        <v>44425</v>
      </c>
      <c r="K211" s="54">
        <v>1</v>
      </c>
      <c r="L211" s="56">
        <f>INDEX(Sales_Reps!$B$2:$K$11,MATCH(Orders!K211,Sales_Reps!$G$2:$G$11,0),MATCH(Sales_Reps!$K$2,Sales_Reps!$B$2:$K$2,0))*I211</f>
        <v>46583.4</v>
      </c>
    </row>
    <row r="212" spans="2:12" x14ac:dyDescent="0.25">
      <c r="B212" s="49" t="s">
        <v>465</v>
      </c>
      <c r="C212" s="49" t="s">
        <v>167</v>
      </c>
      <c r="D212" s="51" t="s">
        <v>1464</v>
      </c>
      <c r="E212" s="48" t="s">
        <v>3384</v>
      </c>
      <c r="F212" s="48" t="s">
        <v>2461</v>
      </c>
      <c r="G212" s="48" t="s">
        <v>30</v>
      </c>
      <c r="H212" s="57">
        <v>20998</v>
      </c>
      <c r="I212" s="56">
        <v>324951</v>
      </c>
      <c r="J212" s="53">
        <v>44518</v>
      </c>
      <c r="K212" s="54">
        <v>1</v>
      </c>
      <c r="L212" s="56">
        <f>INDEX(Sales_Reps!$B$2:$K$11,MATCH(Orders!K212,Sales_Reps!$G$2:$G$11,0),MATCH(Sales_Reps!$K$2,Sales_Reps!$B$2:$K$2,0))*I212</f>
        <v>48742.65</v>
      </c>
    </row>
    <row r="213" spans="2:12" x14ac:dyDescent="0.25">
      <c r="B213" s="49" t="s">
        <v>466</v>
      </c>
      <c r="C213" s="49" t="s">
        <v>151</v>
      </c>
      <c r="D213" s="51" t="s">
        <v>1465</v>
      </c>
      <c r="E213" s="48" t="s">
        <v>3385</v>
      </c>
      <c r="F213" s="48" t="s">
        <v>2462</v>
      </c>
      <c r="G213" s="48" t="s">
        <v>29</v>
      </c>
      <c r="H213" s="57">
        <v>88539</v>
      </c>
      <c r="I213" s="56">
        <v>257183</v>
      </c>
      <c r="J213" s="53">
        <v>44471</v>
      </c>
      <c r="K213" s="54">
        <v>2</v>
      </c>
      <c r="L213" s="56">
        <f>INDEX(Sales_Reps!$B$2:$K$11,MATCH(Orders!K213,Sales_Reps!$G$2:$G$11,0),MATCH(Sales_Reps!$K$2,Sales_Reps!$B$2:$K$2,0))*I213</f>
        <v>32147.875</v>
      </c>
    </row>
    <row r="214" spans="2:12" x14ac:dyDescent="0.25">
      <c r="B214" s="49" t="s">
        <v>467</v>
      </c>
      <c r="C214" s="49" t="s">
        <v>165</v>
      </c>
      <c r="D214" s="51" t="s">
        <v>1466</v>
      </c>
      <c r="E214" s="48" t="s">
        <v>3386</v>
      </c>
      <c r="F214" s="48" t="s">
        <v>2463</v>
      </c>
      <c r="G214" s="48" t="s">
        <v>10</v>
      </c>
      <c r="H214" s="57">
        <v>76422</v>
      </c>
      <c r="I214" s="56">
        <v>319958</v>
      </c>
      <c r="J214" s="53">
        <v>44271</v>
      </c>
      <c r="K214" s="54">
        <v>2</v>
      </c>
      <c r="L214" s="56">
        <f>INDEX(Sales_Reps!$B$2:$K$11,MATCH(Orders!K214,Sales_Reps!$G$2:$G$11,0),MATCH(Sales_Reps!$K$2,Sales_Reps!$B$2:$K$2,0))*I214</f>
        <v>39994.75</v>
      </c>
    </row>
    <row r="215" spans="2:12" x14ac:dyDescent="0.25">
      <c r="B215" s="49" t="s">
        <v>468</v>
      </c>
      <c r="C215" s="49" t="s">
        <v>206</v>
      </c>
      <c r="D215" s="51" t="s">
        <v>1467</v>
      </c>
      <c r="E215" s="64" t="s">
        <v>4149</v>
      </c>
      <c r="F215" s="48" t="s">
        <v>2464</v>
      </c>
      <c r="G215" s="48" t="s">
        <v>9</v>
      </c>
      <c r="H215" s="57">
        <v>27394</v>
      </c>
      <c r="I215" s="56">
        <v>328897</v>
      </c>
      <c r="J215" s="53">
        <v>44527</v>
      </c>
      <c r="K215" s="54">
        <v>2</v>
      </c>
      <c r="L215" s="56">
        <f>INDEX(Sales_Reps!$B$2:$K$11,MATCH(Orders!K215,Sales_Reps!$G$2:$G$11,0),MATCH(Sales_Reps!$K$2,Sales_Reps!$B$2:$K$2,0))*I215</f>
        <v>41112.125</v>
      </c>
    </row>
    <row r="216" spans="2:12" x14ac:dyDescent="0.25">
      <c r="B216" s="49" t="s">
        <v>469</v>
      </c>
      <c r="C216" s="49" t="s">
        <v>207</v>
      </c>
      <c r="D216" s="51" t="s">
        <v>1468</v>
      </c>
      <c r="E216" s="48" t="s">
        <v>3387</v>
      </c>
      <c r="F216" s="48" t="s">
        <v>2465</v>
      </c>
      <c r="G216" s="48" t="s">
        <v>16</v>
      </c>
      <c r="H216" s="57">
        <v>19301</v>
      </c>
      <c r="I216" s="56">
        <v>241049</v>
      </c>
      <c r="J216" s="53">
        <v>44334</v>
      </c>
      <c r="K216" s="54">
        <v>1</v>
      </c>
      <c r="L216" s="56">
        <f>INDEX(Sales_Reps!$B$2:$K$11,MATCH(Orders!K216,Sales_Reps!$G$2:$G$11,0),MATCH(Sales_Reps!$K$2,Sales_Reps!$B$2:$K$2,0))*I216</f>
        <v>36157.35</v>
      </c>
    </row>
    <row r="217" spans="2:12" x14ac:dyDescent="0.25">
      <c r="B217" s="49" t="s">
        <v>470</v>
      </c>
      <c r="C217" s="49" t="s">
        <v>195</v>
      </c>
      <c r="D217" s="51" t="s">
        <v>1469</v>
      </c>
      <c r="E217" s="48" t="s">
        <v>3388</v>
      </c>
      <c r="F217" s="48" t="s">
        <v>2466</v>
      </c>
      <c r="G217" s="48" t="s">
        <v>59</v>
      </c>
      <c r="H217" s="57">
        <v>32694</v>
      </c>
      <c r="I217" s="56">
        <v>278749</v>
      </c>
      <c r="J217" s="53">
        <v>44214</v>
      </c>
      <c r="K217" s="54">
        <v>3</v>
      </c>
      <c r="L217" s="56">
        <f>INDEX(Sales_Reps!$B$2:$K$11,MATCH(Orders!K217,Sales_Reps!$G$2:$G$11,0),MATCH(Sales_Reps!$K$2,Sales_Reps!$B$2:$K$2,0))*I217</f>
        <v>33449.879999999997</v>
      </c>
    </row>
    <row r="218" spans="2:12" x14ac:dyDescent="0.25">
      <c r="B218" s="49" t="s">
        <v>471</v>
      </c>
      <c r="C218" s="49" t="s">
        <v>188</v>
      </c>
      <c r="D218" s="51" t="s">
        <v>1470</v>
      </c>
      <c r="E218" s="48" t="s">
        <v>3389</v>
      </c>
      <c r="F218" s="48" t="s">
        <v>2467</v>
      </c>
      <c r="G218" s="48" t="s">
        <v>48</v>
      </c>
      <c r="H218" s="57">
        <v>50570</v>
      </c>
      <c r="I218" s="56">
        <v>322659</v>
      </c>
      <c r="J218" s="53">
        <v>44554</v>
      </c>
      <c r="K218" s="54">
        <v>1</v>
      </c>
      <c r="L218" s="56">
        <f>INDEX(Sales_Reps!$B$2:$K$11,MATCH(Orders!K218,Sales_Reps!$G$2:$G$11,0),MATCH(Sales_Reps!$K$2,Sales_Reps!$B$2:$K$2,0))*I218</f>
        <v>48398.85</v>
      </c>
    </row>
    <row r="219" spans="2:12" x14ac:dyDescent="0.25">
      <c r="B219" s="49" t="s">
        <v>472</v>
      </c>
      <c r="C219" s="49" t="s">
        <v>153</v>
      </c>
      <c r="D219" s="51" t="s">
        <v>1471</v>
      </c>
      <c r="E219" s="48" t="s">
        <v>3390</v>
      </c>
      <c r="F219" s="48" t="s">
        <v>2468</v>
      </c>
      <c r="G219" s="48" t="s">
        <v>28</v>
      </c>
      <c r="H219" s="57">
        <v>33701</v>
      </c>
      <c r="I219" s="56">
        <v>353057</v>
      </c>
      <c r="J219" s="53">
        <v>44432</v>
      </c>
      <c r="K219" s="54">
        <v>1</v>
      </c>
      <c r="L219" s="56">
        <f>INDEX(Sales_Reps!$B$2:$K$11,MATCH(Orders!K219,Sales_Reps!$G$2:$G$11,0),MATCH(Sales_Reps!$K$2,Sales_Reps!$B$2:$K$2,0))*I219</f>
        <v>52958.549999999996</v>
      </c>
    </row>
    <row r="220" spans="2:12" x14ac:dyDescent="0.25">
      <c r="B220" s="49" t="s">
        <v>473</v>
      </c>
      <c r="C220" s="49" t="s">
        <v>200</v>
      </c>
      <c r="D220" s="51" t="s">
        <v>1472</v>
      </c>
      <c r="E220" s="48" t="s">
        <v>3391</v>
      </c>
      <c r="F220" s="48" t="s">
        <v>2469</v>
      </c>
      <c r="G220" s="48" t="s">
        <v>20</v>
      </c>
      <c r="H220" s="57">
        <v>9481</v>
      </c>
      <c r="I220" s="56">
        <v>237316</v>
      </c>
      <c r="J220" s="53">
        <v>44254</v>
      </c>
      <c r="K220" s="54">
        <v>1</v>
      </c>
      <c r="L220" s="56">
        <f>INDEX(Sales_Reps!$B$2:$K$11,MATCH(Orders!K220,Sales_Reps!$G$2:$G$11,0),MATCH(Sales_Reps!$K$2,Sales_Reps!$B$2:$K$2,0))*I220</f>
        <v>35597.4</v>
      </c>
    </row>
    <row r="221" spans="2:12" x14ac:dyDescent="0.25">
      <c r="B221" s="49" t="s">
        <v>474</v>
      </c>
      <c r="C221" s="49" t="s">
        <v>157</v>
      </c>
      <c r="D221" s="51" t="s">
        <v>1473</v>
      </c>
      <c r="E221" s="48" t="s">
        <v>3392</v>
      </c>
      <c r="F221" s="48" t="s">
        <v>2470</v>
      </c>
      <c r="G221" s="48" t="s">
        <v>23</v>
      </c>
      <c r="H221" s="57">
        <v>61494</v>
      </c>
      <c r="I221" s="56">
        <v>371203</v>
      </c>
      <c r="J221" s="53">
        <v>44557</v>
      </c>
      <c r="K221" s="54">
        <v>4</v>
      </c>
      <c r="L221" s="56">
        <f>INDEX(Sales_Reps!$B$2:$K$11,MATCH(Orders!K221,Sales_Reps!$G$2:$G$11,0),MATCH(Sales_Reps!$K$2,Sales_Reps!$B$2:$K$2,0))*I221</f>
        <v>40832.33</v>
      </c>
    </row>
    <row r="222" spans="2:12" x14ac:dyDescent="0.25">
      <c r="B222" s="49" t="s">
        <v>475</v>
      </c>
      <c r="C222" s="49" t="s">
        <v>171</v>
      </c>
      <c r="D222" s="51" t="s">
        <v>1474</v>
      </c>
      <c r="E222" s="48" t="s">
        <v>3393</v>
      </c>
      <c r="F222" s="48" t="s">
        <v>2471</v>
      </c>
      <c r="G222" s="48" t="s">
        <v>29</v>
      </c>
      <c r="H222" s="57">
        <v>4605</v>
      </c>
      <c r="I222" s="56">
        <v>370742</v>
      </c>
      <c r="J222" s="53">
        <v>44235</v>
      </c>
      <c r="K222" s="54">
        <v>3</v>
      </c>
      <c r="L222" s="56">
        <f>INDEX(Sales_Reps!$B$2:$K$11,MATCH(Orders!K222,Sales_Reps!$G$2:$G$11,0),MATCH(Sales_Reps!$K$2,Sales_Reps!$B$2:$K$2,0))*I222</f>
        <v>44489.04</v>
      </c>
    </row>
    <row r="223" spans="2:12" x14ac:dyDescent="0.25">
      <c r="B223" s="49" t="s">
        <v>476</v>
      </c>
      <c r="C223" s="49" t="s">
        <v>161</v>
      </c>
      <c r="D223" s="51" t="s">
        <v>1475</v>
      </c>
      <c r="E223" s="48" t="s">
        <v>3394</v>
      </c>
      <c r="F223" s="48" t="s">
        <v>2472</v>
      </c>
      <c r="G223" s="48" t="s">
        <v>105</v>
      </c>
      <c r="H223" s="57">
        <v>78331</v>
      </c>
      <c r="I223" s="56">
        <v>253496</v>
      </c>
      <c r="J223" s="53">
        <v>44268</v>
      </c>
      <c r="K223" s="54">
        <v>1</v>
      </c>
      <c r="L223" s="56">
        <f>INDEX(Sales_Reps!$B$2:$K$11,MATCH(Orders!K223,Sales_Reps!$G$2:$G$11,0),MATCH(Sales_Reps!$K$2,Sales_Reps!$B$2:$K$2,0))*I223</f>
        <v>38024.400000000001</v>
      </c>
    </row>
    <row r="224" spans="2:12" x14ac:dyDescent="0.25">
      <c r="B224" s="49" t="s">
        <v>477</v>
      </c>
      <c r="C224" s="49" t="s">
        <v>202</v>
      </c>
      <c r="D224" s="51" t="s">
        <v>1476</v>
      </c>
      <c r="E224" s="48" t="s">
        <v>3395</v>
      </c>
      <c r="F224" s="48" t="s">
        <v>2473</v>
      </c>
      <c r="G224" s="48" t="s">
        <v>101</v>
      </c>
      <c r="H224" s="57">
        <v>39941</v>
      </c>
      <c r="I224" s="56">
        <v>372550</v>
      </c>
      <c r="J224" s="53">
        <v>44477</v>
      </c>
      <c r="K224" s="54">
        <v>3</v>
      </c>
      <c r="L224" s="56">
        <f>INDEX(Sales_Reps!$B$2:$K$11,MATCH(Orders!K224,Sales_Reps!$G$2:$G$11,0),MATCH(Sales_Reps!$K$2,Sales_Reps!$B$2:$K$2,0))*I224</f>
        <v>44706</v>
      </c>
    </row>
    <row r="225" spans="2:12" x14ac:dyDescent="0.25">
      <c r="B225" s="49" t="s">
        <v>478</v>
      </c>
      <c r="C225" s="49" t="s">
        <v>125</v>
      </c>
      <c r="D225" s="51" t="s">
        <v>1477</v>
      </c>
      <c r="E225" s="48" t="s">
        <v>3396</v>
      </c>
      <c r="F225" s="48" t="s">
        <v>2474</v>
      </c>
      <c r="G225" s="48" t="s">
        <v>28</v>
      </c>
      <c r="H225" s="57">
        <v>67670</v>
      </c>
      <c r="I225" s="56">
        <v>384197</v>
      </c>
      <c r="J225" s="53">
        <v>44198</v>
      </c>
      <c r="K225" s="54">
        <v>2</v>
      </c>
      <c r="L225" s="56">
        <f>INDEX(Sales_Reps!$B$2:$K$11,MATCH(Orders!K225,Sales_Reps!$G$2:$G$11,0),MATCH(Sales_Reps!$K$2,Sales_Reps!$B$2:$K$2,0))*I225</f>
        <v>48024.625</v>
      </c>
    </row>
    <row r="226" spans="2:12" x14ac:dyDescent="0.25">
      <c r="B226" s="49" t="s">
        <v>479</v>
      </c>
      <c r="C226" s="49" t="s">
        <v>208</v>
      </c>
      <c r="D226" s="51" t="s">
        <v>1478</v>
      </c>
      <c r="E226" s="48" t="s">
        <v>3397</v>
      </c>
      <c r="F226" s="48" t="s">
        <v>2475</v>
      </c>
      <c r="G226" s="48" t="s">
        <v>11</v>
      </c>
      <c r="H226" s="57">
        <v>7794</v>
      </c>
      <c r="I226" s="56">
        <v>274773</v>
      </c>
      <c r="J226" s="53">
        <v>44281</v>
      </c>
      <c r="K226" s="54">
        <v>3</v>
      </c>
      <c r="L226" s="56">
        <f>INDEX(Sales_Reps!$B$2:$K$11,MATCH(Orders!K226,Sales_Reps!$G$2:$G$11,0),MATCH(Sales_Reps!$K$2,Sales_Reps!$B$2:$K$2,0))*I226</f>
        <v>32972.76</v>
      </c>
    </row>
    <row r="227" spans="2:12" x14ac:dyDescent="0.25">
      <c r="B227" s="49" t="s">
        <v>480</v>
      </c>
      <c r="C227" s="49" t="s">
        <v>171</v>
      </c>
      <c r="D227" s="51" t="s">
        <v>1479</v>
      </c>
      <c r="E227" s="48" t="s">
        <v>3398</v>
      </c>
      <c r="F227" s="48" t="s">
        <v>2476</v>
      </c>
      <c r="G227" s="48" t="s">
        <v>24</v>
      </c>
      <c r="H227" s="57">
        <v>20458</v>
      </c>
      <c r="I227" s="56">
        <v>330913</v>
      </c>
      <c r="J227" s="53">
        <v>44448</v>
      </c>
      <c r="K227" s="54">
        <v>3</v>
      </c>
      <c r="L227" s="56">
        <f>INDEX(Sales_Reps!$B$2:$K$11,MATCH(Orders!K227,Sales_Reps!$G$2:$G$11,0),MATCH(Sales_Reps!$K$2,Sales_Reps!$B$2:$K$2,0))*I227</f>
        <v>39709.56</v>
      </c>
    </row>
    <row r="228" spans="2:12" x14ac:dyDescent="0.25">
      <c r="B228" s="49" t="s">
        <v>481</v>
      </c>
      <c r="C228" s="49" t="s">
        <v>169</v>
      </c>
      <c r="D228" s="51" t="s">
        <v>1480</v>
      </c>
      <c r="E228" s="48" t="s">
        <v>3399</v>
      </c>
      <c r="F228" s="48" t="s">
        <v>2477</v>
      </c>
      <c r="G228" s="48" t="s">
        <v>12</v>
      </c>
      <c r="H228" s="57">
        <v>40929</v>
      </c>
      <c r="I228" s="56">
        <v>358170</v>
      </c>
      <c r="J228" s="53">
        <v>44515</v>
      </c>
      <c r="K228" s="54">
        <v>2</v>
      </c>
      <c r="L228" s="56">
        <f>INDEX(Sales_Reps!$B$2:$K$11,MATCH(Orders!K228,Sales_Reps!$G$2:$G$11,0),MATCH(Sales_Reps!$K$2,Sales_Reps!$B$2:$K$2,0))*I228</f>
        <v>44771.25</v>
      </c>
    </row>
    <row r="229" spans="2:12" x14ac:dyDescent="0.25">
      <c r="B229" s="49" t="s">
        <v>482</v>
      </c>
      <c r="C229" s="49" t="s">
        <v>178</v>
      </c>
      <c r="D229" s="51" t="s">
        <v>1481</v>
      </c>
      <c r="E229" s="48" t="s">
        <v>3400</v>
      </c>
      <c r="F229" s="48" t="s">
        <v>2478</v>
      </c>
      <c r="G229" s="48" t="s">
        <v>47</v>
      </c>
      <c r="H229" s="57">
        <v>4692</v>
      </c>
      <c r="I229" s="56">
        <v>273022</v>
      </c>
      <c r="J229" s="53">
        <v>44494</v>
      </c>
      <c r="K229" s="54">
        <v>2</v>
      </c>
      <c r="L229" s="56">
        <f>INDEX(Sales_Reps!$B$2:$K$11,MATCH(Orders!K229,Sales_Reps!$G$2:$G$11,0),MATCH(Sales_Reps!$K$2,Sales_Reps!$B$2:$K$2,0))*I229</f>
        <v>34127.75</v>
      </c>
    </row>
    <row r="230" spans="2:12" x14ac:dyDescent="0.25">
      <c r="B230" s="49" t="s">
        <v>483</v>
      </c>
      <c r="C230" s="49" t="s">
        <v>168</v>
      </c>
      <c r="D230" s="51" t="s">
        <v>1482</v>
      </c>
      <c r="E230" s="48" t="s">
        <v>3401</v>
      </c>
      <c r="F230" s="48" t="s">
        <v>2479</v>
      </c>
      <c r="G230" s="48" t="s">
        <v>26</v>
      </c>
      <c r="H230" s="57">
        <v>56554</v>
      </c>
      <c r="I230" s="56">
        <v>308654</v>
      </c>
      <c r="J230" s="53">
        <v>44312</v>
      </c>
      <c r="K230" s="54">
        <v>1</v>
      </c>
      <c r="L230" s="56">
        <f>INDEX(Sales_Reps!$B$2:$K$11,MATCH(Orders!K230,Sales_Reps!$G$2:$G$11,0),MATCH(Sales_Reps!$K$2,Sales_Reps!$B$2:$K$2,0))*I230</f>
        <v>46298.1</v>
      </c>
    </row>
    <row r="231" spans="2:12" x14ac:dyDescent="0.25">
      <c r="B231" s="49" t="s">
        <v>484</v>
      </c>
      <c r="C231" s="49" t="s">
        <v>121</v>
      </c>
      <c r="D231" s="51" t="s">
        <v>1483</v>
      </c>
      <c r="E231" s="48" t="s">
        <v>3402</v>
      </c>
      <c r="F231" s="48" t="s">
        <v>2480</v>
      </c>
      <c r="G231" s="48" t="s">
        <v>15</v>
      </c>
      <c r="H231" s="57">
        <v>15177</v>
      </c>
      <c r="I231" s="56">
        <v>398938</v>
      </c>
      <c r="J231" s="53">
        <v>44456</v>
      </c>
      <c r="K231" s="54">
        <v>1</v>
      </c>
      <c r="L231" s="56">
        <f>INDEX(Sales_Reps!$B$2:$K$11,MATCH(Orders!K231,Sales_Reps!$G$2:$G$11,0),MATCH(Sales_Reps!$K$2,Sales_Reps!$B$2:$K$2,0))*I231</f>
        <v>59840.7</v>
      </c>
    </row>
    <row r="232" spans="2:12" x14ac:dyDescent="0.25">
      <c r="B232" s="49" t="s">
        <v>485</v>
      </c>
      <c r="C232" s="49" t="s">
        <v>209</v>
      </c>
      <c r="D232" s="51" t="s">
        <v>1484</v>
      </c>
      <c r="E232" s="48" t="s">
        <v>3403</v>
      </c>
      <c r="F232" s="48" t="s">
        <v>2481</v>
      </c>
      <c r="G232" s="48" t="s">
        <v>102</v>
      </c>
      <c r="H232" s="57">
        <v>12550</v>
      </c>
      <c r="I232" s="56">
        <v>314578</v>
      </c>
      <c r="J232" s="53">
        <v>44513</v>
      </c>
      <c r="K232" s="54">
        <v>3</v>
      </c>
      <c r="L232" s="56">
        <f>INDEX(Sales_Reps!$B$2:$K$11,MATCH(Orders!K232,Sales_Reps!$G$2:$G$11,0),MATCH(Sales_Reps!$K$2,Sales_Reps!$B$2:$K$2,0))*I232</f>
        <v>37749.360000000001</v>
      </c>
    </row>
    <row r="233" spans="2:12" x14ac:dyDescent="0.25">
      <c r="B233" s="49" t="s">
        <v>486</v>
      </c>
      <c r="C233" s="49" t="s">
        <v>210</v>
      </c>
      <c r="D233" s="51" t="s">
        <v>1485</v>
      </c>
      <c r="E233" s="48" t="s">
        <v>3404</v>
      </c>
      <c r="F233" s="48" t="s">
        <v>2482</v>
      </c>
      <c r="G233" s="48" t="s">
        <v>28</v>
      </c>
      <c r="H233" s="57">
        <v>51935</v>
      </c>
      <c r="I233" s="56">
        <v>235349</v>
      </c>
      <c r="J233" s="53">
        <v>44403</v>
      </c>
      <c r="K233" s="54">
        <v>3</v>
      </c>
      <c r="L233" s="56">
        <f>INDEX(Sales_Reps!$B$2:$K$11,MATCH(Orders!K233,Sales_Reps!$G$2:$G$11,0),MATCH(Sales_Reps!$K$2,Sales_Reps!$B$2:$K$2,0))*I233</f>
        <v>28241.879999999997</v>
      </c>
    </row>
    <row r="234" spans="2:12" x14ac:dyDescent="0.25">
      <c r="B234" s="49" t="s">
        <v>487</v>
      </c>
      <c r="C234" s="49" t="s">
        <v>123</v>
      </c>
      <c r="D234" s="51" t="s">
        <v>1486</v>
      </c>
      <c r="E234" s="48" t="s">
        <v>3405</v>
      </c>
      <c r="F234" s="48" t="s">
        <v>2483</v>
      </c>
      <c r="G234" s="48" t="s">
        <v>47</v>
      </c>
      <c r="H234" s="57">
        <v>58328</v>
      </c>
      <c r="I234" s="56">
        <v>338807</v>
      </c>
      <c r="J234" s="53">
        <v>44209</v>
      </c>
      <c r="K234" s="54">
        <v>2</v>
      </c>
      <c r="L234" s="56">
        <f>INDEX(Sales_Reps!$B$2:$K$11,MATCH(Orders!K234,Sales_Reps!$G$2:$G$11,0),MATCH(Sales_Reps!$K$2,Sales_Reps!$B$2:$K$2,0))*I234</f>
        <v>42350.875</v>
      </c>
    </row>
    <row r="235" spans="2:12" x14ac:dyDescent="0.25">
      <c r="B235" s="49" t="s">
        <v>488</v>
      </c>
      <c r="C235" s="49" t="s">
        <v>188</v>
      </c>
      <c r="D235" s="51" t="s">
        <v>1487</v>
      </c>
      <c r="E235" s="48" t="s">
        <v>3406</v>
      </c>
      <c r="F235" s="48" t="s">
        <v>2484</v>
      </c>
      <c r="G235" s="48" t="s">
        <v>41</v>
      </c>
      <c r="H235" s="57">
        <v>89235</v>
      </c>
      <c r="I235" s="56">
        <v>297017</v>
      </c>
      <c r="J235" s="53">
        <v>44342</v>
      </c>
      <c r="K235" s="54">
        <v>4</v>
      </c>
      <c r="L235" s="56">
        <f>INDEX(Sales_Reps!$B$2:$K$11,MATCH(Orders!K235,Sales_Reps!$G$2:$G$11,0),MATCH(Sales_Reps!$K$2,Sales_Reps!$B$2:$K$2,0))*I235</f>
        <v>32671.87</v>
      </c>
    </row>
    <row r="236" spans="2:12" x14ac:dyDescent="0.25">
      <c r="B236" s="49" t="s">
        <v>489</v>
      </c>
      <c r="C236" s="49" t="s">
        <v>127</v>
      </c>
      <c r="D236" s="51" t="s">
        <v>1488</v>
      </c>
      <c r="E236" s="48" t="s">
        <v>3407</v>
      </c>
      <c r="F236" s="48" t="s">
        <v>2485</v>
      </c>
      <c r="G236" s="48" t="s">
        <v>48</v>
      </c>
      <c r="H236" s="57">
        <v>70638</v>
      </c>
      <c r="I236" s="56">
        <v>292266</v>
      </c>
      <c r="J236" s="53">
        <v>44512</v>
      </c>
      <c r="K236" s="54">
        <v>2</v>
      </c>
      <c r="L236" s="56">
        <f>INDEX(Sales_Reps!$B$2:$K$11,MATCH(Orders!K236,Sales_Reps!$G$2:$G$11,0),MATCH(Sales_Reps!$K$2,Sales_Reps!$B$2:$K$2,0))*I236</f>
        <v>36533.25</v>
      </c>
    </row>
    <row r="237" spans="2:12" x14ac:dyDescent="0.25">
      <c r="B237" s="49" t="s">
        <v>490</v>
      </c>
      <c r="C237" s="49" t="s">
        <v>154</v>
      </c>
      <c r="D237" s="51" t="s">
        <v>1489</v>
      </c>
      <c r="E237" s="48" t="s">
        <v>3408</v>
      </c>
      <c r="F237" s="48" t="s">
        <v>2486</v>
      </c>
      <c r="G237" s="48" t="s">
        <v>40</v>
      </c>
      <c r="H237" s="57">
        <v>73072</v>
      </c>
      <c r="I237" s="56">
        <v>397018</v>
      </c>
      <c r="J237" s="53">
        <v>44411</v>
      </c>
      <c r="K237" s="54">
        <v>1</v>
      </c>
      <c r="L237" s="56">
        <f>INDEX(Sales_Reps!$B$2:$K$11,MATCH(Orders!K237,Sales_Reps!$G$2:$G$11,0),MATCH(Sales_Reps!$K$2,Sales_Reps!$B$2:$K$2,0))*I237</f>
        <v>59552.7</v>
      </c>
    </row>
    <row r="238" spans="2:12" x14ac:dyDescent="0.25">
      <c r="B238" s="49" t="s">
        <v>491</v>
      </c>
      <c r="C238" s="49" t="s">
        <v>209</v>
      </c>
      <c r="D238" s="51" t="s">
        <v>1490</v>
      </c>
      <c r="E238" s="48" t="s">
        <v>3409</v>
      </c>
      <c r="F238" s="48" t="s">
        <v>2487</v>
      </c>
      <c r="G238" s="48" t="s">
        <v>27</v>
      </c>
      <c r="H238" s="57">
        <v>35847</v>
      </c>
      <c r="I238" s="56">
        <v>298983</v>
      </c>
      <c r="J238" s="53">
        <v>44309</v>
      </c>
      <c r="K238" s="54">
        <v>4</v>
      </c>
      <c r="L238" s="56">
        <f>INDEX(Sales_Reps!$B$2:$K$11,MATCH(Orders!K238,Sales_Reps!$G$2:$G$11,0),MATCH(Sales_Reps!$K$2,Sales_Reps!$B$2:$K$2,0))*I238</f>
        <v>32888.129999999997</v>
      </c>
    </row>
    <row r="239" spans="2:12" x14ac:dyDescent="0.25">
      <c r="B239" s="49" t="s">
        <v>492</v>
      </c>
      <c r="C239" s="49" t="s">
        <v>205</v>
      </c>
      <c r="D239" s="51" t="s">
        <v>1491</v>
      </c>
      <c r="E239" s="48" t="s">
        <v>3410</v>
      </c>
      <c r="F239" s="48" t="s">
        <v>2488</v>
      </c>
      <c r="G239" s="48" t="s">
        <v>12</v>
      </c>
      <c r="H239" s="57">
        <v>78424</v>
      </c>
      <c r="I239" s="56">
        <v>242374</v>
      </c>
      <c r="J239" s="53">
        <v>44447</v>
      </c>
      <c r="K239" s="54">
        <v>1</v>
      </c>
      <c r="L239" s="56">
        <f>INDEX(Sales_Reps!$B$2:$K$11,MATCH(Orders!K239,Sales_Reps!$G$2:$G$11,0),MATCH(Sales_Reps!$K$2,Sales_Reps!$B$2:$K$2,0))*I239</f>
        <v>36356.1</v>
      </c>
    </row>
    <row r="240" spans="2:12" x14ac:dyDescent="0.25">
      <c r="B240" s="49" t="s">
        <v>493</v>
      </c>
      <c r="C240" s="49" t="s">
        <v>149</v>
      </c>
      <c r="D240" s="51" t="s">
        <v>1492</v>
      </c>
      <c r="E240" s="48" t="s">
        <v>3411</v>
      </c>
      <c r="F240" s="48" t="s">
        <v>2489</v>
      </c>
      <c r="G240" s="48" t="s">
        <v>37</v>
      </c>
      <c r="H240" s="57">
        <v>80082</v>
      </c>
      <c r="I240" s="56">
        <v>251868</v>
      </c>
      <c r="J240" s="53">
        <v>44306</v>
      </c>
      <c r="K240" s="54">
        <v>3</v>
      </c>
      <c r="L240" s="56">
        <f>INDEX(Sales_Reps!$B$2:$K$11,MATCH(Orders!K240,Sales_Reps!$G$2:$G$11,0),MATCH(Sales_Reps!$K$2,Sales_Reps!$B$2:$K$2,0))*I240</f>
        <v>30224.16</v>
      </c>
    </row>
    <row r="241" spans="2:12" x14ac:dyDescent="0.25">
      <c r="B241" s="49" t="s">
        <v>494</v>
      </c>
      <c r="C241" s="49" t="s">
        <v>160</v>
      </c>
      <c r="D241" s="51" t="s">
        <v>1493</v>
      </c>
      <c r="E241" s="48" t="s">
        <v>3412</v>
      </c>
      <c r="F241" s="48" t="s">
        <v>2490</v>
      </c>
      <c r="G241" s="48" t="s">
        <v>103</v>
      </c>
      <c r="H241" s="57">
        <v>13164</v>
      </c>
      <c r="I241" s="56">
        <v>398688</v>
      </c>
      <c r="J241" s="53">
        <v>44260</v>
      </c>
      <c r="K241" s="54">
        <v>3</v>
      </c>
      <c r="L241" s="56">
        <f>INDEX(Sales_Reps!$B$2:$K$11,MATCH(Orders!K241,Sales_Reps!$G$2:$G$11,0),MATCH(Sales_Reps!$K$2,Sales_Reps!$B$2:$K$2,0))*I241</f>
        <v>47842.559999999998</v>
      </c>
    </row>
    <row r="242" spans="2:12" x14ac:dyDescent="0.25">
      <c r="B242" s="49" t="s">
        <v>495</v>
      </c>
      <c r="C242" s="49" t="s">
        <v>198</v>
      </c>
      <c r="D242" s="51" t="s">
        <v>1494</v>
      </c>
      <c r="E242" s="48" t="s">
        <v>3413</v>
      </c>
      <c r="F242" s="48" t="s">
        <v>2491</v>
      </c>
      <c r="G242" s="48" t="s">
        <v>30</v>
      </c>
      <c r="H242" s="57">
        <v>93430</v>
      </c>
      <c r="I242" s="56">
        <v>388859</v>
      </c>
      <c r="J242" s="53">
        <v>44389</v>
      </c>
      <c r="K242" s="54">
        <v>1</v>
      </c>
      <c r="L242" s="56">
        <f>INDEX(Sales_Reps!$B$2:$K$11,MATCH(Orders!K242,Sales_Reps!$G$2:$G$11,0),MATCH(Sales_Reps!$K$2,Sales_Reps!$B$2:$K$2,0))*I242</f>
        <v>58328.85</v>
      </c>
    </row>
    <row r="243" spans="2:12" x14ac:dyDescent="0.25">
      <c r="B243" s="49" t="s">
        <v>496</v>
      </c>
      <c r="C243" s="49" t="s">
        <v>156</v>
      </c>
      <c r="D243" s="51" t="s">
        <v>1495</v>
      </c>
      <c r="E243" s="48" t="s">
        <v>3414</v>
      </c>
      <c r="F243" s="48" t="s">
        <v>2492</v>
      </c>
      <c r="G243" s="48" t="s">
        <v>18</v>
      </c>
      <c r="H243" s="57">
        <v>89310</v>
      </c>
      <c r="I243" s="56">
        <v>357544</v>
      </c>
      <c r="J243" s="53">
        <v>44425</v>
      </c>
      <c r="K243" s="54">
        <v>4</v>
      </c>
      <c r="L243" s="56">
        <f>INDEX(Sales_Reps!$B$2:$K$11,MATCH(Orders!K243,Sales_Reps!$G$2:$G$11,0),MATCH(Sales_Reps!$K$2,Sales_Reps!$B$2:$K$2,0))*I243</f>
        <v>39329.840000000004</v>
      </c>
    </row>
    <row r="244" spans="2:12" x14ac:dyDescent="0.25">
      <c r="B244" s="49" t="s">
        <v>497</v>
      </c>
      <c r="C244" s="49" t="s">
        <v>155</v>
      </c>
      <c r="D244" s="51" t="s">
        <v>1496</v>
      </c>
      <c r="E244" s="48" t="s">
        <v>3415</v>
      </c>
      <c r="F244" s="48" t="s">
        <v>2493</v>
      </c>
      <c r="G244" s="48" t="s">
        <v>42</v>
      </c>
      <c r="H244" s="57">
        <v>24220</v>
      </c>
      <c r="I244" s="56">
        <v>252581</v>
      </c>
      <c r="J244" s="53">
        <v>44272</v>
      </c>
      <c r="K244" s="54">
        <v>3</v>
      </c>
      <c r="L244" s="56">
        <f>INDEX(Sales_Reps!$B$2:$K$11,MATCH(Orders!K244,Sales_Reps!$G$2:$G$11,0),MATCH(Sales_Reps!$K$2,Sales_Reps!$B$2:$K$2,0))*I244</f>
        <v>30309.719999999998</v>
      </c>
    </row>
    <row r="245" spans="2:12" x14ac:dyDescent="0.25">
      <c r="B245" s="49" t="s">
        <v>498</v>
      </c>
      <c r="C245" s="49" t="s">
        <v>132</v>
      </c>
      <c r="D245" s="51" t="s">
        <v>1497</v>
      </c>
      <c r="E245" s="48" t="s">
        <v>3416</v>
      </c>
      <c r="F245" s="48" t="s">
        <v>2494</v>
      </c>
      <c r="G245" s="48" t="s">
        <v>105</v>
      </c>
      <c r="H245" s="57">
        <v>31138</v>
      </c>
      <c r="I245" s="56">
        <v>376019</v>
      </c>
      <c r="J245" s="53">
        <v>44197</v>
      </c>
      <c r="K245" s="54">
        <v>3</v>
      </c>
      <c r="L245" s="56">
        <f>INDEX(Sales_Reps!$B$2:$K$11,MATCH(Orders!K245,Sales_Reps!$G$2:$G$11,0),MATCH(Sales_Reps!$K$2,Sales_Reps!$B$2:$K$2,0))*I245</f>
        <v>45122.28</v>
      </c>
    </row>
    <row r="246" spans="2:12" x14ac:dyDescent="0.25">
      <c r="B246" s="49" t="s">
        <v>499</v>
      </c>
      <c r="C246" s="49" t="s">
        <v>185</v>
      </c>
      <c r="D246" s="51" t="s">
        <v>1498</v>
      </c>
      <c r="E246" s="48" t="s">
        <v>3417</v>
      </c>
      <c r="F246" s="48" t="s">
        <v>2495</v>
      </c>
      <c r="G246" s="48" t="s">
        <v>102</v>
      </c>
      <c r="H246" s="57">
        <v>87645</v>
      </c>
      <c r="I246" s="56">
        <v>353946</v>
      </c>
      <c r="J246" s="53">
        <v>44382</v>
      </c>
      <c r="K246" s="54">
        <v>4</v>
      </c>
      <c r="L246" s="56">
        <f>INDEX(Sales_Reps!$B$2:$K$11,MATCH(Orders!K246,Sales_Reps!$G$2:$G$11,0),MATCH(Sales_Reps!$K$2,Sales_Reps!$B$2:$K$2,0))*I246</f>
        <v>38934.06</v>
      </c>
    </row>
    <row r="247" spans="2:12" x14ac:dyDescent="0.25">
      <c r="B247" s="49" t="s">
        <v>500</v>
      </c>
      <c r="C247" s="49" t="s">
        <v>122</v>
      </c>
      <c r="D247" s="51" t="s">
        <v>1499</v>
      </c>
      <c r="E247" s="48" t="s">
        <v>3418</v>
      </c>
      <c r="F247" s="48" t="s">
        <v>2496</v>
      </c>
      <c r="G247" s="48" t="s">
        <v>29</v>
      </c>
      <c r="H247" s="57">
        <v>34522</v>
      </c>
      <c r="I247" s="56">
        <v>274121</v>
      </c>
      <c r="J247" s="53">
        <v>44209</v>
      </c>
      <c r="K247" s="54">
        <v>3</v>
      </c>
      <c r="L247" s="56">
        <f>INDEX(Sales_Reps!$B$2:$K$11,MATCH(Orders!K247,Sales_Reps!$G$2:$G$11,0),MATCH(Sales_Reps!$K$2,Sales_Reps!$B$2:$K$2,0))*I247</f>
        <v>32894.519999999997</v>
      </c>
    </row>
    <row r="248" spans="2:12" x14ac:dyDescent="0.25">
      <c r="B248" s="49" t="s">
        <v>501</v>
      </c>
      <c r="C248" s="49" t="s">
        <v>192</v>
      </c>
      <c r="D248" s="51" t="s">
        <v>1500</v>
      </c>
      <c r="E248" s="48" t="s">
        <v>3419</v>
      </c>
      <c r="F248" s="48" t="s">
        <v>2497</v>
      </c>
      <c r="G248" s="48" t="s">
        <v>11</v>
      </c>
      <c r="H248" s="57">
        <v>88914</v>
      </c>
      <c r="I248" s="56">
        <v>351328</v>
      </c>
      <c r="J248" s="53">
        <v>44358</v>
      </c>
      <c r="K248" s="54">
        <v>3</v>
      </c>
      <c r="L248" s="56">
        <f>INDEX(Sales_Reps!$B$2:$K$11,MATCH(Orders!K248,Sales_Reps!$G$2:$G$11,0),MATCH(Sales_Reps!$K$2,Sales_Reps!$B$2:$K$2,0))*I248</f>
        <v>42159.360000000001</v>
      </c>
    </row>
    <row r="249" spans="2:12" x14ac:dyDescent="0.25">
      <c r="B249" s="49" t="s">
        <v>502</v>
      </c>
      <c r="C249" s="49" t="s">
        <v>154</v>
      </c>
      <c r="D249" s="51" t="s">
        <v>1501</v>
      </c>
      <c r="E249" s="48" t="s">
        <v>3420</v>
      </c>
      <c r="F249" s="48" t="s">
        <v>2498</v>
      </c>
      <c r="G249" s="48" t="s">
        <v>44</v>
      </c>
      <c r="H249" s="57">
        <v>25919</v>
      </c>
      <c r="I249" s="56">
        <v>369100</v>
      </c>
      <c r="J249" s="53">
        <v>44268</v>
      </c>
      <c r="K249" s="54">
        <v>2</v>
      </c>
      <c r="L249" s="56">
        <f>INDEX(Sales_Reps!$B$2:$K$11,MATCH(Orders!K249,Sales_Reps!$G$2:$G$11,0),MATCH(Sales_Reps!$K$2,Sales_Reps!$B$2:$K$2,0))*I249</f>
        <v>46137.5</v>
      </c>
    </row>
    <row r="250" spans="2:12" x14ac:dyDescent="0.25">
      <c r="B250" s="49" t="s">
        <v>503</v>
      </c>
      <c r="C250" s="49" t="s">
        <v>140</v>
      </c>
      <c r="D250" s="51" t="s">
        <v>1502</v>
      </c>
      <c r="E250" s="48" t="s">
        <v>3421</v>
      </c>
      <c r="F250" s="48" t="s">
        <v>2499</v>
      </c>
      <c r="G250" s="48" t="s">
        <v>32</v>
      </c>
      <c r="H250" s="57">
        <v>22088</v>
      </c>
      <c r="I250" s="56">
        <v>297832</v>
      </c>
      <c r="J250" s="53">
        <v>44385</v>
      </c>
      <c r="K250" s="54">
        <v>4</v>
      </c>
      <c r="L250" s="56">
        <f>INDEX(Sales_Reps!$B$2:$K$11,MATCH(Orders!K250,Sales_Reps!$G$2:$G$11,0),MATCH(Sales_Reps!$K$2,Sales_Reps!$B$2:$K$2,0))*I250</f>
        <v>32761.52</v>
      </c>
    </row>
    <row r="251" spans="2:12" x14ac:dyDescent="0.25">
      <c r="B251" s="49" t="s">
        <v>504</v>
      </c>
      <c r="C251" s="49" t="s">
        <v>142</v>
      </c>
      <c r="D251" s="51" t="s">
        <v>1503</v>
      </c>
      <c r="E251" s="48" t="s">
        <v>3422</v>
      </c>
      <c r="F251" s="48" t="s">
        <v>2500</v>
      </c>
      <c r="G251" s="48" t="s">
        <v>31</v>
      </c>
      <c r="H251" s="57">
        <v>5081</v>
      </c>
      <c r="I251" s="56">
        <v>289547</v>
      </c>
      <c r="J251" s="53">
        <v>44350</v>
      </c>
      <c r="K251" s="54">
        <v>2</v>
      </c>
      <c r="L251" s="56">
        <f>INDEX(Sales_Reps!$B$2:$K$11,MATCH(Orders!K251,Sales_Reps!$G$2:$G$11,0),MATCH(Sales_Reps!$K$2,Sales_Reps!$B$2:$K$2,0))*I251</f>
        <v>36193.375</v>
      </c>
    </row>
    <row r="252" spans="2:12" x14ac:dyDescent="0.25">
      <c r="B252" s="49" t="s">
        <v>505</v>
      </c>
      <c r="C252" s="49" t="s">
        <v>127</v>
      </c>
      <c r="D252" s="51" t="s">
        <v>1504</v>
      </c>
      <c r="E252" s="48" t="s">
        <v>3423</v>
      </c>
      <c r="F252" s="48" t="s">
        <v>2501</v>
      </c>
      <c r="G252" s="48" t="s">
        <v>23</v>
      </c>
      <c r="H252" s="57">
        <v>61454</v>
      </c>
      <c r="I252" s="56">
        <v>255518</v>
      </c>
      <c r="J252" s="53">
        <v>44530</v>
      </c>
      <c r="K252" s="54">
        <v>2</v>
      </c>
      <c r="L252" s="56">
        <f>INDEX(Sales_Reps!$B$2:$K$11,MATCH(Orders!K252,Sales_Reps!$G$2:$G$11,0),MATCH(Sales_Reps!$K$2,Sales_Reps!$B$2:$K$2,0))*I252</f>
        <v>31939.75</v>
      </c>
    </row>
    <row r="253" spans="2:12" x14ac:dyDescent="0.25">
      <c r="B253" s="49" t="s">
        <v>506</v>
      </c>
      <c r="C253" s="49" t="s">
        <v>182</v>
      </c>
      <c r="D253" s="51" t="s">
        <v>1505</v>
      </c>
      <c r="E253" s="48" t="s">
        <v>3424</v>
      </c>
      <c r="F253" s="48" t="s">
        <v>2502</v>
      </c>
      <c r="G253" s="48" t="s">
        <v>26</v>
      </c>
      <c r="H253" s="57">
        <v>13972</v>
      </c>
      <c r="I253" s="56">
        <v>302562</v>
      </c>
      <c r="J253" s="53">
        <v>44433</v>
      </c>
      <c r="K253" s="54">
        <v>3</v>
      </c>
      <c r="L253" s="56">
        <f>INDEX(Sales_Reps!$B$2:$K$11,MATCH(Orders!K253,Sales_Reps!$G$2:$G$11,0),MATCH(Sales_Reps!$K$2,Sales_Reps!$B$2:$K$2,0))*I253</f>
        <v>36307.439999999995</v>
      </c>
    </row>
    <row r="254" spans="2:12" x14ac:dyDescent="0.25">
      <c r="B254" s="49" t="s">
        <v>507</v>
      </c>
      <c r="C254" s="49" t="s">
        <v>157</v>
      </c>
      <c r="D254" s="51" t="s">
        <v>1506</v>
      </c>
      <c r="E254" s="48" t="s">
        <v>3425</v>
      </c>
      <c r="F254" s="48" t="s">
        <v>2503</v>
      </c>
      <c r="G254" s="48" t="s">
        <v>41</v>
      </c>
      <c r="H254" s="57">
        <v>23276</v>
      </c>
      <c r="I254" s="56">
        <v>283328</v>
      </c>
      <c r="J254" s="53">
        <v>44518</v>
      </c>
      <c r="K254" s="54">
        <v>2</v>
      </c>
      <c r="L254" s="56">
        <f>INDEX(Sales_Reps!$B$2:$K$11,MATCH(Orders!K254,Sales_Reps!$G$2:$G$11,0),MATCH(Sales_Reps!$K$2,Sales_Reps!$B$2:$K$2,0))*I254</f>
        <v>35416</v>
      </c>
    </row>
    <row r="255" spans="2:12" x14ac:dyDescent="0.25">
      <c r="B255" s="49" t="s">
        <v>508</v>
      </c>
      <c r="C255" s="49" t="s">
        <v>184</v>
      </c>
      <c r="D255" s="51" t="s">
        <v>1507</v>
      </c>
      <c r="E255" s="48" t="s">
        <v>3426</v>
      </c>
      <c r="F255" s="48" t="s">
        <v>2504</v>
      </c>
      <c r="G255" s="48" t="s">
        <v>12</v>
      </c>
      <c r="H255" s="57">
        <v>57848</v>
      </c>
      <c r="I255" s="56">
        <v>348010</v>
      </c>
      <c r="J255" s="53">
        <v>44297</v>
      </c>
      <c r="K255" s="54">
        <v>3</v>
      </c>
      <c r="L255" s="56">
        <f>INDEX(Sales_Reps!$B$2:$K$11,MATCH(Orders!K255,Sales_Reps!$G$2:$G$11,0),MATCH(Sales_Reps!$K$2,Sales_Reps!$B$2:$K$2,0))*I255</f>
        <v>41761.199999999997</v>
      </c>
    </row>
    <row r="256" spans="2:12" x14ac:dyDescent="0.25">
      <c r="B256" s="49" t="s">
        <v>509</v>
      </c>
      <c r="C256" s="49" t="s">
        <v>181</v>
      </c>
      <c r="D256" s="51" t="s">
        <v>1508</v>
      </c>
      <c r="E256" s="48" t="s">
        <v>3427</v>
      </c>
      <c r="F256" s="48" t="s">
        <v>2505</v>
      </c>
      <c r="G256" s="48" t="s">
        <v>102</v>
      </c>
      <c r="H256" s="57">
        <v>76170</v>
      </c>
      <c r="I256" s="56">
        <v>317796</v>
      </c>
      <c r="J256" s="53">
        <v>44373</v>
      </c>
      <c r="K256" s="54">
        <v>3</v>
      </c>
      <c r="L256" s="56">
        <f>INDEX(Sales_Reps!$B$2:$K$11,MATCH(Orders!K256,Sales_Reps!$G$2:$G$11,0),MATCH(Sales_Reps!$K$2,Sales_Reps!$B$2:$K$2,0))*I256</f>
        <v>38135.519999999997</v>
      </c>
    </row>
    <row r="257" spans="2:12" x14ac:dyDescent="0.25">
      <c r="B257" s="49" t="s">
        <v>510</v>
      </c>
      <c r="C257" s="49" t="s">
        <v>183</v>
      </c>
      <c r="D257" s="51" t="s">
        <v>1509</v>
      </c>
      <c r="E257" s="48" t="s">
        <v>3428</v>
      </c>
      <c r="F257" s="48" t="s">
        <v>2506</v>
      </c>
      <c r="G257" s="48" t="s">
        <v>32</v>
      </c>
      <c r="H257" s="57">
        <v>11883</v>
      </c>
      <c r="I257" s="56">
        <v>345008</v>
      </c>
      <c r="J257" s="53">
        <v>44292</v>
      </c>
      <c r="K257" s="54">
        <v>3</v>
      </c>
      <c r="L257" s="56">
        <f>INDEX(Sales_Reps!$B$2:$K$11,MATCH(Orders!K257,Sales_Reps!$G$2:$G$11,0),MATCH(Sales_Reps!$K$2,Sales_Reps!$B$2:$K$2,0))*I257</f>
        <v>41400.959999999999</v>
      </c>
    </row>
    <row r="258" spans="2:12" x14ac:dyDescent="0.25">
      <c r="B258" s="49" t="s">
        <v>511</v>
      </c>
      <c r="C258" s="49" t="s">
        <v>193</v>
      </c>
      <c r="D258" s="51" t="s">
        <v>1510</v>
      </c>
      <c r="E258" s="48" t="s">
        <v>3429</v>
      </c>
      <c r="F258" s="48" t="s">
        <v>2507</v>
      </c>
      <c r="G258" s="48" t="s">
        <v>27</v>
      </c>
      <c r="H258" s="57">
        <v>26299</v>
      </c>
      <c r="I258" s="56">
        <v>297951</v>
      </c>
      <c r="J258" s="53">
        <v>44270</v>
      </c>
      <c r="K258" s="54">
        <v>1</v>
      </c>
      <c r="L258" s="56">
        <f>INDEX(Sales_Reps!$B$2:$K$11,MATCH(Orders!K258,Sales_Reps!$G$2:$G$11,0),MATCH(Sales_Reps!$K$2,Sales_Reps!$B$2:$K$2,0))*I258</f>
        <v>44692.65</v>
      </c>
    </row>
    <row r="259" spans="2:12" x14ac:dyDescent="0.25">
      <c r="B259" s="49" t="s">
        <v>512</v>
      </c>
      <c r="C259" s="49" t="s">
        <v>149</v>
      </c>
      <c r="D259" s="51" t="s">
        <v>1511</v>
      </c>
      <c r="E259" s="48" t="s">
        <v>3430</v>
      </c>
      <c r="F259" s="48" t="s">
        <v>2508</v>
      </c>
      <c r="G259" s="48" t="s">
        <v>41</v>
      </c>
      <c r="H259" s="57">
        <v>22400</v>
      </c>
      <c r="I259" s="56">
        <v>280506</v>
      </c>
      <c r="J259" s="53">
        <v>44487</v>
      </c>
      <c r="K259" s="54">
        <v>4</v>
      </c>
      <c r="L259" s="56">
        <f>INDEX(Sales_Reps!$B$2:$K$11,MATCH(Orders!K259,Sales_Reps!$G$2:$G$11,0),MATCH(Sales_Reps!$K$2,Sales_Reps!$B$2:$K$2,0))*I259</f>
        <v>30855.66</v>
      </c>
    </row>
    <row r="260" spans="2:12" x14ac:dyDescent="0.25">
      <c r="B260" s="49" t="s">
        <v>513</v>
      </c>
      <c r="C260" s="49" t="s">
        <v>121</v>
      </c>
      <c r="D260" s="51" t="s">
        <v>1512</v>
      </c>
      <c r="E260" s="48" t="s">
        <v>3431</v>
      </c>
      <c r="F260" s="48" t="s">
        <v>2509</v>
      </c>
      <c r="G260" s="48" t="s">
        <v>55</v>
      </c>
      <c r="H260" s="57">
        <v>32369</v>
      </c>
      <c r="I260" s="56">
        <v>242419</v>
      </c>
      <c r="J260" s="53">
        <v>44287</v>
      </c>
      <c r="K260" s="54">
        <v>3</v>
      </c>
      <c r="L260" s="56">
        <f>INDEX(Sales_Reps!$B$2:$K$11,MATCH(Orders!K260,Sales_Reps!$G$2:$G$11,0),MATCH(Sales_Reps!$K$2,Sales_Reps!$B$2:$K$2,0))*I260</f>
        <v>29090.28</v>
      </c>
    </row>
    <row r="261" spans="2:12" x14ac:dyDescent="0.25">
      <c r="B261" s="49" t="s">
        <v>514</v>
      </c>
      <c r="C261" s="49" t="s">
        <v>186</v>
      </c>
      <c r="D261" s="51" t="s">
        <v>1513</v>
      </c>
      <c r="E261" s="48" t="s">
        <v>3432</v>
      </c>
      <c r="F261" s="48" t="s">
        <v>2472</v>
      </c>
      <c r="G261" s="48" t="s">
        <v>105</v>
      </c>
      <c r="H261" s="57">
        <v>91702</v>
      </c>
      <c r="I261" s="56">
        <v>378303</v>
      </c>
      <c r="J261" s="53">
        <v>44399</v>
      </c>
      <c r="K261" s="54">
        <v>2</v>
      </c>
      <c r="L261" s="56">
        <f>INDEX(Sales_Reps!$B$2:$K$11,MATCH(Orders!K261,Sales_Reps!$G$2:$G$11,0),MATCH(Sales_Reps!$K$2,Sales_Reps!$B$2:$K$2,0))*I261</f>
        <v>47287.875</v>
      </c>
    </row>
    <row r="262" spans="2:12" x14ac:dyDescent="0.25">
      <c r="B262" s="49" t="s">
        <v>515</v>
      </c>
      <c r="C262" s="49" t="s">
        <v>162</v>
      </c>
      <c r="D262" s="51" t="s">
        <v>1514</v>
      </c>
      <c r="E262" s="48" t="s">
        <v>3433</v>
      </c>
      <c r="F262" s="48" t="s">
        <v>2510</v>
      </c>
      <c r="G262" s="48" t="s">
        <v>101</v>
      </c>
      <c r="H262" s="57">
        <v>39836</v>
      </c>
      <c r="I262" s="56">
        <v>335993</v>
      </c>
      <c r="J262" s="53">
        <v>44241</v>
      </c>
      <c r="K262" s="54">
        <v>3</v>
      </c>
      <c r="L262" s="56">
        <f>INDEX(Sales_Reps!$B$2:$K$11,MATCH(Orders!K262,Sales_Reps!$G$2:$G$11,0),MATCH(Sales_Reps!$K$2,Sales_Reps!$B$2:$K$2,0))*I262</f>
        <v>40319.159999999996</v>
      </c>
    </row>
    <row r="263" spans="2:12" x14ac:dyDescent="0.25">
      <c r="B263" s="49" t="s">
        <v>516</v>
      </c>
      <c r="C263" s="49" t="s">
        <v>211</v>
      </c>
      <c r="D263" s="51" t="s">
        <v>1515</v>
      </c>
      <c r="E263" s="48" t="s">
        <v>3434</v>
      </c>
      <c r="F263" s="48" t="s">
        <v>2511</v>
      </c>
      <c r="G263" s="48" t="s">
        <v>103</v>
      </c>
      <c r="H263" s="57">
        <v>33048</v>
      </c>
      <c r="I263" s="56">
        <v>289443</v>
      </c>
      <c r="J263" s="53">
        <v>44493</v>
      </c>
      <c r="K263" s="54">
        <v>3</v>
      </c>
      <c r="L263" s="56">
        <f>INDEX(Sales_Reps!$B$2:$K$11,MATCH(Orders!K263,Sales_Reps!$G$2:$G$11,0),MATCH(Sales_Reps!$K$2,Sales_Reps!$B$2:$K$2,0))*I263</f>
        <v>34733.159999999996</v>
      </c>
    </row>
    <row r="264" spans="2:12" x14ac:dyDescent="0.25">
      <c r="B264" s="49" t="s">
        <v>517</v>
      </c>
      <c r="C264" s="49" t="s">
        <v>183</v>
      </c>
      <c r="D264" s="51" t="s">
        <v>1516</v>
      </c>
      <c r="E264" s="48" t="s">
        <v>3435</v>
      </c>
      <c r="F264" s="48" t="s">
        <v>2512</v>
      </c>
      <c r="G264" s="48" t="s">
        <v>34</v>
      </c>
      <c r="H264" s="57">
        <v>68658</v>
      </c>
      <c r="I264" s="56">
        <v>254016</v>
      </c>
      <c r="J264" s="53">
        <v>44302</v>
      </c>
      <c r="K264" s="54">
        <v>3</v>
      </c>
      <c r="L264" s="56">
        <f>INDEX(Sales_Reps!$B$2:$K$11,MATCH(Orders!K264,Sales_Reps!$G$2:$G$11,0),MATCH(Sales_Reps!$K$2,Sales_Reps!$B$2:$K$2,0))*I264</f>
        <v>30481.919999999998</v>
      </c>
    </row>
    <row r="265" spans="2:12" x14ac:dyDescent="0.25">
      <c r="B265" s="49" t="s">
        <v>518</v>
      </c>
      <c r="C265" s="49" t="s">
        <v>187</v>
      </c>
      <c r="D265" s="51" t="s">
        <v>1517</v>
      </c>
      <c r="E265" s="48" t="s">
        <v>3436</v>
      </c>
      <c r="F265" s="48" t="s">
        <v>2513</v>
      </c>
      <c r="G265" s="48" t="s">
        <v>18</v>
      </c>
      <c r="H265" s="57">
        <v>64721</v>
      </c>
      <c r="I265" s="56">
        <v>399753</v>
      </c>
      <c r="J265" s="53">
        <v>44238</v>
      </c>
      <c r="K265" s="54">
        <v>2</v>
      </c>
      <c r="L265" s="56">
        <f>INDEX(Sales_Reps!$B$2:$K$11,MATCH(Orders!K265,Sales_Reps!$G$2:$G$11,0),MATCH(Sales_Reps!$K$2,Sales_Reps!$B$2:$K$2,0))*I265</f>
        <v>49969.125</v>
      </c>
    </row>
    <row r="266" spans="2:12" x14ac:dyDescent="0.25">
      <c r="B266" s="49" t="s">
        <v>519</v>
      </c>
      <c r="C266" s="49" t="s">
        <v>121</v>
      </c>
      <c r="D266" s="51" t="s">
        <v>1518</v>
      </c>
      <c r="E266" s="48" t="s">
        <v>3437</v>
      </c>
      <c r="F266" s="48" t="s">
        <v>2514</v>
      </c>
      <c r="G266" s="48" t="s">
        <v>102</v>
      </c>
      <c r="H266" s="57">
        <v>55603</v>
      </c>
      <c r="I266" s="56">
        <v>268804</v>
      </c>
      <c r="J266" s="53">
        <v>44481</v>
      </c>
      <c r="K266" s="54">
        <v>1</v>
      </c>
      <c r="L266" s="56">
        <f>INDEX(Sales_Reps!$B$2:$K$11,MATCH(Orders!K266,Sales_Reps!$G$2:$G$11,0),MATCH(Sales_Reps!$K$2,Sales_Reps!$B$2:$K$2,0))*I266</f>
        <v>40320.6</v>
      </c>
    </row>
    <row r="267" spans="2:12" x14ac:dyDescent="0.25">
      <c r="B267" s="49" t="s">
        <v>520</v>
      </c>
      <c r="C267" s="49" t="s">
        <v>168</v>
      </c>
      <c r="D267" s="51" t="s">
        <v>1519</v>
      </c>
      <c r="E267" s="48" t="s">
        <v>3438</v>
      </c>
      <c r="F267" s="48" t="s">
        <v>2515</v>
      </c>
      <c r="G267" s="48" t="s">
        <v>50</v>
      </c>
      <c r="H267" s="57">
        <v>53050</v>
      </c>
      <c r="I267" s="56">
        <v>368882</v>
      </c>
      <c r="J267" s="53">
        <v>44418</v>
      </c>
      <c r="K267" s="54">
        <v>3</v>
      </c>
      <c r="L267" s="56">
        <f>INDEX(Sales_Reps!$B$2:$K$11,MATCH(Orders!K267,Sales_Reps!$G$2:$G$11,0),MATCH(Sales_Reps!$K$2,Sales_Reps!$B$2:$K$2,0))*I267</f>
        <v>44265.84</v>
      </c>
    </row>
    <row r="268" spans="2:12" x14ac:dyDescent="0.25">
      <c r="B268" s="49" t="s">
        <v>521</v>
      </c>
      <c r="C268" s="49" t="s">
        <v>161</v>
      </c>
      <c r="D268" s="51" t="s">
        <v>1520</v>
      </c>
      <c r="E268" s="48" t="s">
        <v>3439</v>
      </c>
      <c r="F268" s="48" t="s">
        <v>2516</v>
      </c>
      <c r="G268" s="48" t="s">
        <v>24</v>
      </c>
      <c r="H268" s="57">
        <v>13323</v>
      </c>
      <c r="I268" s="56">
        <v>268903</v>
      </c>
      <c r="J268" s="53">
        <v>44356</v>
      </c>
      <c r="K268" s="54">
        <v>1</v>
      </c>
      <c r="L268" s="56">
        <f>INDEX(Sales_Reps!$B$2:$K$11,MATCH(Orders!K268,Sales_Reps!$G$2:$G$11,0),MATCH(Sales_Reps!$K$2,Sales_Reps!$B$2:$K$2,0))*I268</f>
        <v>40335.449999999997</v>
      </c>
    </row>
    <row r="269" spans="2:12" x14ac:dyDescent="0.25">
      <c r="B269" s="49" t="s">
        <v>522</v>
      </c>
      <c r="C269" s="49" t="s">
        <v>159</v>
      </c>
      <c r="D269" s="51" t="s">
        <v>1521</v>
      </c>
      <c r="E269" s="48" t="s">
        <v>3440</v>
      </c>
      <c r="F269" s="48" t="s">
        <v>2517</v>
      </c>
      <c r="G269" s="48" t="s">
        <v>50</v>
      </c>
      <c r="H269" s="57">
        <v>75926</v>
      </c>
      <c r="I269" s="56">
        <v>273023</v>
      </c>
      <c r="J269" s="53">
        <v>44351</v>
      </c>
      <c r="K269" s="54">
        <v>3</v>
      </c>
      <c r="L269" s="56">
        <f>INDEX(Sales_Reps!$B$2:$K$11,MATCH(Orders!K269,Sales_Reps!$G$2:$G$11,0),MATCH(Sales_Reps!$K$2,Sales_Reps!$B$2:$K$2,0))*I269</f>
        <v>32762.76</v>
      </c>
    </row>
    <row r="270" spans="2:12" x14ac:dyDescent="0.25">
      <c r="B270" s="49" t="s">
        <v>523</v>
      </c>
      <c r="C270" s="49" t="s">
        <v>178</v>
      </c>
      <c r="D270" s="51" t="s">
        <v>1522</v>
      </c>
      <c r="E270" s="48" t="s">
        <v>3441</v>
      </c>
      <c r="F270" s="48" t="s">
        <v>2518</v>
      </c>
      <c r="G270" s="48" t="s">
        <v>49</v>
      </c>
      <c r="H270" s="57">
        <v>69237</v>
      </c>
      <c r="I270" s="56">
        <v>232239</v>
      </c>
      <c r="J270" s="53">
        <v>44465</v>
      </c>
      <c r="K270" s="54">
        <v>4</v>
      </c>
      <c r="L270" s="56">
        <f>INDEX(Sales_Reps!$B$2:$K$11,MATCH(Orders!K270,Sales_Reps!$G$2:$G$11,0),MATCH(Sales_Reps!$K$2,Sales_Reps!$B$2:$K$2,0))*I270</f>
        <v>25546.29</v>
      </c>
    </row>
    <row r="271" spans="2:12" x14ac:dyDescent="0.25">
      <c r="B271" s="49" t="s">
        <v>524</v>
      </c>
      <c r="C271" s="49" t="s">
        <v>136</v>
      </c>
      <c r="D271" s="51" t="s">
        <v>1523</v>
      </c>
      <c r="E271" s="48" t="s">
        <v>3442</v>
      </c>
      <c r="F271" s="48" t="s">
        <v>2519</v>
      </c>
      <c r="G271" s="48" t="s">
        <v>103</v>
      </c>
      <c r="H271" s="57">
        <v>10435</v>
      </c>
      <c r="I271" s="56">
        <v>320895</v>
      </c>
      <c r="J271" s="53">
        <v>44440</v>
      </c>
      <c r="K271" s="54">
        <v>4</v>
      </c>
      <c r="L271" s="56">
        <f>INDEX(Sales_Reps!$B$2:$K$11,MATCH(Orders!K271,Sales_Reps!$G$2:$G$11,0),MATCH(Sales_Reps!$K$2,Sales_Reps!$B$2:$K$2,0))*I271</f>
        <v>35298.449999999997</v>
      </c>
    </row>
    <row r="272" spans="2:12" x14ac:dyDescent="0.25">
      <c r="B272" s="49" t="s">
        <v>525</v>
      </c>
      <c r="C272" s="49" t="s">
        <v>153</v>
      </c>
      <c r="D272" s="51" t="s">
        <v>1524</v>
      </c>
      <c r="E272" s="48" t="s">
        <v>3443</v>
      </c>
      <c r="F272" s="48" t="s">
        <v>2520</v>
      </c>
      <c r="G272" s="48" t="s">
        <v>34</v>
      </c>
      <c r="H272" s="57">
        <v>43139</v>
      </c>
      <c r="I272" s="56">
        <v>327746</v>
      </c>
      <c r="J272" s="53">
        <v>44290</v>
      </c>
      <c r="K272" s="54">
        <v>2</v>
      </c>
      <c r="L272" s="56">
        <f>INDEX(Sales_Reps!$B$2:$K$11,MATCH(Orders!K272,Sales_Reps!$G$2:$G$11,0),MATCH(Sales_Reps!$K$2,Sales_Reps!$B$2:$K$2,0))*I272</f>
        <v>40968.25</v>
      </c>
    </row>
    <row r="273" spans="2:12" x14ac:dyDescent="0.25">
      <c r="B273" s="49" t="s">
        <v>526</v>
      </c>
      <c r="C273" s="49" t="s">
        <v>195</v>
      </c>
      <c r="D273" s="51" t="s">
        <v>1525</v>
      </c>
      <c r="E273" s="48" t="s">
        <v>3444</v>
      </c>
      <c r="F273" s="48" t="s">
        <v>2521</v>
      </c>
      <c r="G273" s="48" t="s">
        <v>24</v>
      </c>
      <c r="H273" s="57">
        <v>97358</v>
      </c>
      <c r="I273" s="56">
        <v>269914</v>
      </c>
      <c r="J273" s="53">
        <v>44399</v>
      </c>
      <c r="K273" s="54">
        <v>1</v>
      </c>
      <c r="L273" s="56">
        <f>INDEX(Sales_Reps!$B$2:$K$11,MATCH(Orders!K273,Sales_Reps!$G$2:$G$11,0),MATCH(Sales_Reps!$K$2,Sales_Reps!$B$2:$K$2,0))*I273</f>
        <v>40487.1</v>
      </c>
    </row>
    <row r="274" spans="2:12" x14ac:dyDescent="0.25">
      <c r="B274" s="49" t="s">
        <v>527</v>
      </c>
      <c r="C274" s="49" t="s">
        <v>194</v>
      </c>
      <c r="D274" s="51" t="s">
        <v>1526</v>
      </c>
      <c r="E274" s="48" t="s">
        <v>3445</v>
      </c>
      <c r="F274" s="48" t="s">
        <v>2522</v>
      </c>
      <c r="G274" s="48" t="s">
        <v>25</v>
      </c>
      <c r="H274" s="57">
        <v>80219</v>
      </c>
      <c r="I274" s="56">
        <v>237792</v>
      </c>
      <c r="J274" s="53">
        <v>44230</v>
      </c>
      <c r="K274" s="54">
        <v>2</v>
      </c>
      <c r="L274" s="56">
        <f>INDEX(Sales_Reps!$B$2:$K$11,MATCH(Orders!K274,Sales_Reps!$G$2:$G$11,0),MATCH(Sales_Reps!$K$2,Sales_Reps!$B$2:$K$2,0))*I274</f>
        <v>29724</v>
      </c>
    </row>
    <row r="275" spans="2:12" x14ac:dyDescent="0.25">
      <c r="B275" s="49" t="s">
        <v>528</v>
      </c>
      <c r="C275" s="49" t="s">
        <v>207</v>
      </c>
      <c r="D275" s="51" t="s">
        <v>1527</v>
      </c>
      <c r="E275" s="48" t="s">
        <v>3446</v>
      </c>
      <c r="F275" s="48" t="s">
        <v>2523</v>
      </c>
      <c r="G275" s="48" t="s">
        <v>48</v>
      </c>
      <c r="H275" s="57">
        <v>65041</v>
      </c>
      <c r="I275" s="56">
        <v>287737</v>
      </c>
      <c r="J275" s="53">
        <v>44268</v>
      </c>
      <c r="K275" s="54">
        <v>3</v>
      </c>
      <c r="L275" s="56">
        <f>INDEX(Sales_Reps!$B$2:$K$11,MATCH(Orders!K275,Sales_Reps!$G$2:$G$11,0),MATCH(Sales_Reps!$K$2,Sales_Reps!$B$2:$K$2,0))*I275</f>
        <v>34528.44</v>
      </c>
    </row>
    <row r="276" spans="2:12" x14ac:dyDescent="0.25">
      <c r="B276" s="49" t="s">
        <v>529</v>
      </c>
      <c r="C276" s="49" t="s">
        <v>199</v>
      </c>
      <c r="D276" s="51" t="s">
        <v>1528</v>
      </c>
      <c r="E276" s="48" t="s">
        <v>3447</v>
      </c>
      <c r="F276" s="48" t="s">
        <v>2524</v>
      </c>
      <c r="G276" s="48" t="s">
        <v>41</v>
      </c>
      <c r="H276" s="57">
        <v>39550</v>
      </c>
      <c r="I276" s="56">
        <v>381165</v>
      </c>
      <c r="J276" s="53">
        <v>44519</v>
      </c>
      <c r="K276" s="54">
        <v>4</v>
      </c>
      <c r="L276" s="56">
        <f>INDEX(Sales_Reps!$B$2:$K$11,MATCH(Orders!K276,Sales_Reps!$G$2:$G$11,0),MATCH(Sales_Reps!$K$2,Sales_Reps!$B$2:$K$2,0))*I276</f>
        <v>41928.15</v>
      </c>
    </row>
    <row r="277" spans="2:12" x14ac:dyDescent="0.25">
      <c r="B277" s="49" t="s">
        <v>530</v>
      </c>
      <c r="C277" s="49" t="s">
        <v>170</v>
      </c>
      <c r="D277" s="51" t="s">
        <v>1529</v>
      </c>
      <c r="E277" s="48" t="s">
        <v>3448</v>
      </c>
      <c r="F277" s="48" t="s">
        <v>2525</v>
      </c>
      <c r="G277" s="48" t="s">
        <v>33</v>
      </c>
      <c r="H277" s="57">
        <v>43892</v>
      </c>
      <c r="I277" s="56">
        <v>233218</v>
      </c>
      <c r="J277" s="53">
        <v>44560</v>
      </c>
      <c r="K277" s="54">
        <v>2</v>
      </c>
      <c r="L277" s="56">
        <f>INDEX(Sales_Reps!$B$2:$K$11,MATCH(Orders!K277,Sales_Reps!$G$2:$G$11,0),MATCH(Sales_Reps!$K$2,Sales_Reps!$B$2:$K$2,0))*I277</f>
        <v>29152.25</v>
      </c>
    </row>
    <row r="278" spans="2:12" x14ac:dyDescent="0.25">
      <c r="B278" s="49" t="s">
        <v>531</v>
      </c>
      <c r="C278" s="49" t="s">
        <v>198</v>
      </c>
      <c r="D278" s="51" t="s">
        <v>1530</v>
      </c>
      <c r="E278" s="48" t="s">
        <v>3449</v>
      </c>
      <c r="F278" s="48" t="s">
        <v>2526</v>
      </c>
      <c r="G278" s="48" t="s">
        <v>30</v>
      </c>
      <c r="H278" s="57">
        <v>61295</v>
      </c>
      <c r="I278" s="56">
        <v>318671</v>
      </c>
      <c r="J278" s="53">
        <v>44407</v>
      </c>
      <c r="K278" s="54">
        <v>3</v>
      </c>
      <c r="L278" s="56">
        <f>INDEX(Sales_Reps!$B$2:$K$11,MATCH(Orders!K278,Sales_Reps!$G$2:$G$11,0),MATCH(Sales_Reps!$K$2,Sales_Reps!$B$2:$K$2,0))*I278</f>
        <v>38240.519999999997</v>
      </c>
    </row>
    <row r="279" spans="2:12" x14ac:dyDescent="0.25">
      <c r="B279" s="49" t="s">
        <v>532</v>
      </c>
      <c r="C279" s="49" t="s">
        <v>205</v>
      </c>
      <c r="D279" s="51" t="s">
        <v>1531</v>
      </c>
      <c r="E279" s="48" t="s">
        <v>3450</v>
      </c>
      <c r="F279" s="48" t="s">
        <v>2527</v>
      </c>
      <c r="G279" s="48" t="s">
        <v>58</v>
      </c>
      <c r="H279" s="57">
        <v>72679</v>
      </c>
      <c r="I279" s="56">
        <v>363226</v>
      </c>
      <c r="J279" s="53">
        <v>44221</v>
      </c>
      <c r="K279" s="54">
        <v>1</v>
      </c>
      <c r="L279" s="56">
        <f>INDEX(Sales_Reps!$B$2:$K$11,MATCH(Orders!K279,Sales_Reps!$G$2:$G$11,0),MATCH(Sales_Reps!$K$2,Sales_Reps!$B$2:$K$2,0))*I279</f>
        <v>54483.9</v>
      </c>
    </row>
    <row r="280" spans="2:12" x14ac:dyDescent="0.25">
      <c r="B280" s="49" t="s">
        <v>533</v>
      </c>
      <c r="C280" s="49" t="s">
        <v>130</v>
      </c>
      <c r="D280" s="51" t="s">
        <v>1532</v>
      </c>
      <c r="E280" s="48" t="s">
        <v>3451</v>
      </c>
      <c r="F280" s="48" t="s">
        <v>2528</v>
      </c>
      <c r="G280" s="48" t="s">
        <v>13</v>
      </c>
      <c r="H280" s="57">
        <v>67142</v>
      </c>
      <c r="I280" s="56">
        <v>279002</v>
      </c>
      <c r="J280" s="53">
        <v>44537</v>
      </c>
      <c r="K280" s="54">
        <v>3</v>
      </c>
      <c r="L280" s="56">
        <f>INDEX(Sales_Reps!$B$2:$K$11,MATCH(Orders!K280,Sales_Reps!$G$2:$G$11,0),MATCH(Sales_Reps!$K$2,Sales_Reps!$B$2:$K$2,0))*I280</f>
        <v>33480.239999999998</v>
      </c>
    </row>
    <row r="281" spans="2:12" x14ac:dyDescent="0.25">
      <c r="B281" s="49" t="s">
        <v>534</v>
      </c>
      <c r="C281" s="49" t="s">
        <v>166</v>
      </c>
      <c r="D281" s="51" t="s">
        <v>1533</v>
      </c>
      <c r="E281" s="48" t="s">
        <v>3452</v>
      </c>
      <c r="F281" s="48" t="s">
        <v>2529</v>
      </c>
      <c r="G281" s="48" t="s">
        <v>44</v>
      </c>
      <c r="H281" s="57">
        <v>99135</v>
      </c>
      <c r="I281" s="56">
        <v>313595</v>
      </c>
      <c r="J281" s="53">
        <v>44483</v>
      </c>
      <c r="K281" s="54">
        <v>4</v>
      </c>
      <c r="L281" s="56">
        <f>INDEX(Sales_Reps!$B$2:$K$11,MATCH(Orders!K281,Sales_Reps!$G$2:$G$11,0),MATCH(Sales_Reps!$K$2,Sales_Reps!$B$2:$K$2,0))*I281</f>
        <v>34495.449999999997</v>
      </c>
    </row>
    <row r="282" spans="2:12" x14ac:dyDescent="0.25">
      <c r="B282" s="49" t="s">
        <v>535</v>
      </c>
      <c r="C282" s="49" t="s">
        <v>169</v>
      </c>
      <c r="D282" s="51" t="s">
        <v>1534</v>
      </c>
      <c r="E282" s="48" t="s">
        <v>3453</v>
      </c>
      <c r="F282" s="48" t="s">
        <v>2530</v>
      </c>
      <c r="G282" s="48" t="s">
        <v>20</v>
      </c>
      <c r="H282" s="57">
        <v>2022</v>
      </c>
      <c r="I282" s="56">
        <v>256722</v>
      </c>
      <c r="J282" s="53">
        <v>44259</v>
      </c>
      <c r="K282" s="54">
        <v>3</v>
      </c>
      <c r="L282" s="56">
        <f>INDEX(Sales_Reps!$B$2:$K$11,MATCH(Orders!K282,Sales_Reps!$G$2:$G$11,0),MATCH(Sales_Reps!$K$2,Sales_Reps!$B$2:$K$2,0))*I282</f>
        <v>30806.639999999999</v>
      </c>
    </row>
    <row r="283" spans="2:12" x14ac:dyDescent="0.25">
      <c r="B283" s="49" t="s">
        <v>536</v>
      </c>
      <c r="C283" s="49" t="s">
        <v>188</v>
      </c>
      <c r="D283" s="51" t="s">
        <v>1535</v>
      </c>
      <c r="E283" s="48" t="s">
        <v>3454</v>
      </c>
      <c r="F283" s="48" t="s">
        <v>2531</v>
      </c>
      <c r="G283" s="48" t="s">
        <v>42</v>
      </c>
      <c r="H283" s="57">
        <v>78816</v>
      </c>
      <c r="I283" s="56">
        <v>274873</v>
      </c>
      <c r="J283" s="53">
        <v>44221</v>
      </c>
      <c r="K283" s="54">
        <v>4</v>
      </c>
      <c r="L283" s="56">
        <f>INDEX(Sales_Reps!$B$2:$K$11,MATCH(Orders!K283,Sales_Reps!$G$2:$G$11,0),MATCH(Sales_Reps!$K$2,Sales_Reps!$B$2:$K$2,0))*I283</f>
        <v>30236.03</v>
      </c>
    </row>
    <row r="284" spans="2:12" x14ac:dyDescent="0.25">
      <c r="B284" s="49" t="s">
        <v>537</v>
      </c>
      <c r="C284" s="49" t="s">
        <v>152</v>
      </c>
      <c r="D284" s="51" t="s">
        <v>1536</v>
      </c>
      <c r="E284" s="48" t="s">
        <v>3455</v>
      </c>
      <c r="F284" s="48" t="s">
        <v>2532</v>
      </c>
      <c r="G284" s="48" t="s">
        <v>54</v>
      </c>
      <c r="H284" s="57">
        <v>21470</v>
      </c>
      <c r="I284" s="56">
        <v>278753</v>
      </c>
      <c r="J284" s="53">
        <v>44401</v>
      </c>
      <c r="K284" s="54">
        <v>3</v>
      </c>
      <c r="L284" s="56">
        <f>INDEX(Sales_Reps!$B$2:$K$11,MATCH(Orders!K284,Sales_Reps!$G$2:$G$11,0),MATCH(Sales_Reps!$K$2,Sales_Reps!$B$2:$K$2,0))*I284</f>
        <v>33450.36</v>
      </c>
    </row>
    <row r="285" spans="2:12" x14ac:dyDescent="0.25">
      <c r="B285" s="49" t="s">
        <v>538</v>
      </c>
      <c r="C285" s="49" t="s">
        <v>205</v>
      </c>
      <c r="D285" s="51" t="s">
        <v>1537</v>
      </c>
      <c r="E285" s="48" t="s">
        <v>3456</v>
      </c>
      <c r="F285" s="48" t="s">
        <v>2533</v>
      </c>
      <c r="G285" s="48" t="s">
        <v>105</v>
      </c>
      <c r="H285" s="57">
        <v>36552</v>
      </c>
      <c r="I285" s="56">
        <v>310026</v>
      </c>
      <c r="J285" s="53">
        <v>44291</v>
      </c>
      <c r="K285" s="54">
        <v>3</v>
      </c>
      <c r="L285" s="56">
        <f>INDEX(Sales_Reps!$B$2:$K$11,MATCH(Orders!K285,Sales_Reps!$G$2:$G$11,0),MATCH(Sales_Reps!$K$2,Sales_Reps!$B$2:$K$2,0))*I285</f>
        <v>37203.119999999995</v>
      </c>
    </row>
    <row r="286" spans="2:12" x14ac:dyDescent="0.25">
      <c r="B286" s="49" t="s">
        <v>539</v>
      </c>
      <c r="C286" s="49" t="s">
        <v>135</v>
      </c>
      <c r="D286" s="51" t="s">
        <v>1538</v>
      </c>
      <c r="E286" s="48" t="s">
        <v>3457</v>
      </c>
      <c r="F286" s="48" t="s">
        <v>2534</v>
      </c>
      <c r="G286" s="48" t="s">
        <v>27</v>
      </c>
      <c r="H286" s="57">
        <v>70381</v>
      </c>
      <c r="I286" s="56">
        <v>250132</v>
      </c>
      <c r="J286" s="53">
        <v>44315</v>
      </c>
      <c r="K286" s="54">
        <v>1</v>
      </c>
      <c r="L286" s="56">
        <f>INDEX(Sales_Reps!$B$2:$K$11,MATCH(Orders!K286,Sales_Reps!$G$2:$G$11,0),MATCH(Sales_Reps!$K$2,Sales_Reps!$B$2:$K$2,0))*I286</f>
        <v>37519.799999999996</v>
      </c>
    </row>
    <row r="287" spans="2:12" x14ac:dyDescent="0.25">
      <c r="B287" s="49" t="s">
        <v>540</v>
      </c>
      <c r="C287" s="49" t="s">
        <v>154</v>
      </c>
      <c r="D287" s="51" t="s">
        <v>1539</v>
      </c>
      <c r="E287" s="48" t="s">
        <v>3458</v>
      </c>
      <c r="F287" s="48" t="s">
        <v>2535</v>
      </c>
      <c r="G287" s="48" t="s">
        <v>9</v>
      </c>
      <c r="H287" s="57">
        <v>98138</v>
      </c>
      <c r="I287" s="56">
        <v>353920</v>
      </c>
      <c r="J287" s="53">
        <v>44197</v>
      </c>
      <c r="K287" s="54">
        <v>4</v>
      </c>
      <c r="L287" s="56">
        <f>INDEX(Sales_Reps!$B$2:$K$11,MATCH(Orders!K287,Sales_Reps!$G$2:$G$11,0),MATCH(Sales_Reps!$K$2,Sales_Reps!$B$2:$K$2,0))*I287</f>
        <v>38931.199999999997</v>
      </c>
    </row>
    <row r="288" spans="2:12" x14ac:dyDescent="0.25">
      <c r="B288" s="49" t="s">
        <v>541</v>
      </c>
      <c r="C288" s="49" t="s">
        <v>199</v>
      </c>
      <c r="D288" s="51" t="s">
        <v>1540</v>
      </c>
      <c r="E288" s="48" t="s">
        <v>3459</v>
      </c>
      <c r="F288" s="48" t="s">
        <v>2536</v>
      </c>
      <c r="G288" s="48" t="s">
        <v>26</v>
      </c>
      <c r="H288" s="57">
        <v>63559</v>
      </c>
      <c r="I288" s="56">
        <v>292659</v>
      </c>
      <c r="J288" s="53">
        <v>44330</v>
      </c>
      <c r="K288" s="54">
        <v>1</v>
      </c>
      <c r="L288" s="56">
        <f>INDEX(Sales_Reps!$B$2:$K$11,MATCH(Orders!K288,Sales_Reps!$G$2:$G$11,0),MATCH(Sales_Reps!$K$2,Sales_Reps!$B$2:$K$2,0))*I288</f>
        <v>43898.85</v>
      </c>
    </row>
    <row r="289" spans="2:12" x14ac:dyDescent="0.25">
      <c r="B289" s="49" t="s">
        <v>542</v>
      </c>
      <c r="C289" s="49" t="s">
        <v>149</v>
      </c>
      <c r="D289" s="51" t="s">
        <v>1541</v>
      </c>
      <c r="E289" s="48" t="s">
        <v>3460</v>
      </c>
      <c r="F289" s="48" t="s">
        <v>2537</v>
      </c>
      <c r="G289" s="48" t="s">
        <v>47</v>
      </c>
      <c r="H289" s="57">
        <v>97881</v>
      </c>
      <c r="I289" s="56">
        <v>268115</v>
      </c>
      <c r="J289" s="53">
        <v>44304</v>
      </c>
      <c r="K289" s="54">
        <v>1</v>
      </c>
      <c r="L289" s="56">
        <f>INDEX(Sales_Reps!$B$2:$K$11,MATCH(Orders!K289,Sales_Reps!$G$2:$G$11,0),MATCH(Sales_Reps!$K$2,Sales_Reps!$B$2:$K$2,0))*I289</f>
        <v>40217.25</v>
      </c>
    </row>
    <row r="290" spans="2:12" x14ac:dyDescent="0.25">
      <c r="B290" s="49" t="s">
        <v>543</v>
      </c>
      <c r="C290" s="49" t="s">
        <v>176</v>
      </c>
      <c r="D290" s="51" t="s">
        <v>1542</v>
      </c>
      <c r="E290" s="64" t="s">
        <v>4150</v>
      </c>
      <c r="F290" s="48" t="s">
        <v>2538</v>
      </c>
      <c r="G290" s="48" t="s">
        <v>59</v>
      </c>
      <c r="H290" s="57">
        <v>64770</v>
      </c>
      <c r="I290" s="56">
        <v>393548</v>
      </c>
      <c r="J290" s="53">
        <v>44298</v>
      </c>
      <c r="K290" s="54">
        <v>1</v>
      </c>
      <c r="L290" s="56">
        <f>INDEX(Sales_Reps!$B$2:$K$11,MATCH(Orders!K290,Sales_Reps!$G$2:$G$11,0),MATCH(Sales_Reps!$K$2,Sales_Reps!$B$2:$K$2,0))*I290</f>
        <v>59032.2</v>
      </c>
    </row>
    <row r="291" spans="2:12" x14ac:dyDescent="0.25">
      <c r="B291" s="49" t="s">
        <v>544</v>
      </c>
      <c r="C291" s="49" t="s">
        <v>132</v>
      </c>
      <c r="D291" s="51" t="s">
        <v>1543</v>
      </c>
      <c r="E291" s="48" t="s">
        <v>3461</v>
      </c>
      <c r="F291" s="48" t="s">
        <v>2539</v>
      </c>
      <c r="G291" s="48" t="s">
        <v>13</v>
      </c>
      <c r="H291" s="57">
        <v>10177</v>
      </c>
      <c r="I291" s="56">
        <v>260629</v>
      </c>
      <c r="J291" s="53">
        <v>44467</v>
      </c>
      <c r="K291" s="54">
        <v>1</v>
      </c>
      <c r="L291" s="56">
        <f>INDEX(Sales_Reps!$B$2:$K$11,MATCH(Orders!K291,Sales_Reps!$G$2:$G$11,0),MATCH(Sales_Reps!$K$2,Sales_Reps!$B$2:$K$2,0))*I291</f>
        <v>39094.35</v>
      </c>
    </row>
    <row r="292" spans="2:12" x14ac:dyDescent="0.25">
      <c r="B292" s="49" t="s">
        <v>545</v>
      </c>
      <c r="C292" s="49" t="s">
        <v>168</v>
      </c>
      <c r="D292" s="51" t="s">
        <v>1544</v>
      </c>
      <c r="E292" s="48" t="s">
        <v>3462</v>
      </c>
      <c r="F292" s="48" t="s">
        <v>2310</v>
      </c>
      <c r="G292" s="48" t="s">
        <v>38</v>
      </c>
      <c r="H292" s="57">
        <v>17695</v>
      </c>
      <c r="I292" s="56">
        <v>272253</v>
      </c>
      <c r="J292" s="53">
        <v>44424</v>
      </c>
      <c r="K292" s="54">
        <v>4</v>
      </c>
      <c r="L292" s="56">
        <f>INDEX(Sales_Reps!$B$2:$K$11,MATCH(Orders!K292,Sales_Reps!$G$2:$G$11,0),MATCH(Sales_Reps!$K$2,Sales_Reps!$B$2:$K$2,0))*I292</f>
        <v>29947.83</v>
      </c>
    </row>
    <row r="293" spans="2:12" x14ac:dyDescent="0.25">
      <c r="B293" s="49" t="s">
        <v>546</v>
      </c>
      <c r="C293" s="49" t="s">
        <v>194</v>
      </c>
      <c r="D293" s="51" t="s">
        <v>1545</v>
      </c>
      <c r="E293" s="48" t="s">
        <v>3463</v>
      </c>
      <c r="F293" s="48" t="s">
        <v>2540</v>
      </c>
      <c r="G293" s="48" t="s">
        <v>23</v>
      </c>
      <c r="H293" s="57">
        <v>25631</v>
      </c>
      <c r="I293" s="56">
        <v>388205</v>
      </c>
      <c r="J293" s="53">
        <v>44213</v>
      </c>
      <c r="K293" s="54">
        <v>2</v>
      </c>
      <c r="L293" s="56">
        <f>INDEX(Sales_Reps!$B$2:$K$11,MATCH(Orders!K293,Sales_Reps!$G$2:$G$11,0),MATCH(Sales_Reps!$K$2,Sales_Reps!$B$2:$K$2,0))*I293</f>
        <v>48525.625</v>
      </c>
    </row>
    <row r="294" spans="2:12" x14ac:dyDescent="0.25">
      <c r="B294" s="49" t="s">
        <v>547</v>
      </c>
      <c r="C294" s="49" t="s">
        <v>207</v>
      </c>
      <c r="D294" s="51" t="s">
        <v>1546</v>
      </c>
      <c r="E294" s="48" t="s">
        <v>3464</v>
      </c>
      <c r="F294" s="48" t="s">
        <v>2541</v>
      </c>
      <c r="G294" s="48" t="s">
        <v>9</v>
      </c>
      <c r="H294" s="57">
        <v>54712</v>
      </c>
      <c r="I294" s="56">
        <v>349736</v>
      </c>
      <c r="J294" s="53">
        <v>44364</v>
      </c>
      <c r="K294" s="54">
        <v>3</v>
      </c>
      <c r="L294" s="56">
        <f>INDEX(Sales_Reps!$B$2:$K$11,MATCH(Orders!K294,Sales_Reps!$G$2:$G$11,0),MATCH(Sales_Reps!$K$2,Sales_Reps!$B$2:$K$2,0))*I294</f>
        <v>41968.32</v>
      </c>
    </row>
    <row r="295" spans="2:12" x14ac:dyDescent="0.25">
      <c r="B295" s="49" t="s">
        <v>548</v>
      </c>
      <c r="C295" s="49" t="s">
        <v>124</v>
      </c>
      <c r="D295" s="51" t="s">
        <v>1547</v>
      </c>
      <c r="E295" s="48" t="s">
        <v>3465</v>
      </c>
      <c r="F295" s="48" t="s">
        <v>2542</v>
      </c>
      <c r="G295" s="48" t="s">
        <v>49</v>
      </c>
      <c r="H295" s="57">
        <v>80841</v>
      </c>
      <c r="I295" s="56">
        <v>283709</v>
      </c>
      <c r="J295" s="53">
        <v>44400</v>
      </c>
      <c r="K295" s="54">
        <v>2</v>
      </c>
      <c r="L295" s="56">
        <f>INDEX(Sales_Reps!$B$2:$K$11,MATCH(Orders!K295,Sales_Reps!$G$2:$G$11,0),MATCH(Sales_Reps!$K$2,Sales_Reps!$B$2:$K$2,0))*I295</f>
        <v>35463.625</v>
      </c>
    </row>
    <row r="296" spans="2:12" x14ac:dyDescent="0.25">
      <c r="B296" s="49" t="s">
        <v>549</v>
      </c>
      <c r="C296" s="49" t="s">
        <v>187</v>
      </c>
      <c r="D296" s="51" t="s">
        <v>1548</v>
      </c>
      <c r="E296" s="48" t="s">
        <v>3466</v>
      </c>
      <c r="F296" s="48" t="s">
        <v>2543</v>
      </c>
      <c r="G296" s="48" t="s">
        <v>45</v>
      </c>
      <c r="H296" s="57">
        <v>86518</v>
      </c>
      <c r="I296" s="56">
        <v>384714</v>
      </c>
      <c r="J296" s="53">
        <v>44368</v>
      </c>
      <c r="K296" s="54">
        <v>3</v>
      </c>
      <c r="L296" s="56">
        <f>INDEX(Sales_Reps!$B$2:$K$11,MATCH(Orders!K296,Sales_Reps!$G$2:$G$11,0),MATCH(Sales_Reps!$K$2,Sales_Reps!$B$2:$K$2,0))*I296</f>
        <v>46165.68</v>
      </c>
    </row>
    <row r="297" spans="2:12" x14ac:dyDescent="0.25">
      <c r="B297" s="49" t="s">
        <v>550</v>
      </c>
      <c r="C297" s="49" t="s">
        <v>172</v>
      </c>
      <c r="D297" s="51" t="s">
        <v>1549</v>
      </c>
      <c r="E297" s="48" t="s">
        <v>3467</v>
      </c>
      <c r="F297" s="48" t="s">
        <v>2544</v>
      </c>
      <c r="G297" s="48" t="s">
        <v>12</v>
      </c>
      <c r="H297" s="57">
        <v>87128</v>
      </c>
      <c r="I297" s="56">
        <v>278681</v>
      </c>
      <c r="J297" s="53">
        <v>44503</v>
      </c>
      <c r="K297" s="54">
        <v>1</v>
      </c>
      <c r="L297" s="56">
        <f>INDEX(Sales_Reps!$B$2:$K$11,MATCH(Orders!K297,Sales_Reps!$G$2:$G$11,0),MATCH(Sales_Reps!$K$2,Sales_Reps!$B$2:$K$2,0))*I297</f>
        <v>41802.15</v>
      </c>
    </row>
    <row r="298" spans="2:12" x14ac:dyDescent="0.25">
      <c r="B298" s="49" t="s">
        <v>551</v>
      </c>
      <c r="C298" s="49" t="s">
        <v>203</v>
      </c>
      <c r="D298" s="51" t="s">
        <v>1550</v>
      </c>
      <c r="E298" s="48" t="s">
        <v>3468</v>
      </c>
      <c r="F298" s="48" t="s">
        <v>2545</v>
      </c>
      <c r="G298" s="48" t="s">
        <v>18</v>
      </c>
      <c r="H298" s="57">
        <v>93983</v>
      </c>
      <c r="I298" s="56">
        <v>312756</v>
      </c>
      <c r="J298" s="53">
        <v>44244</v>
      </c>
      <c r="K298" s="54">
        <v>3</v>
      </c>
      <c r="L298" s="56">
        <f>INDEX(Sales_Reps!$B$2:$K$11,MATCH(Orders!K298,Sales_Reps!$G$2:$G$11,0),MATCH(Sales_Reps!$K$2,Sales_Reps!$B$2:$K$2,0))*I298</f>
        <v>37530.720000000001</v>
      </c>
    </row>
    <row r="299" spans="2:12" x14ac:dyDescent="0.25">
      <c r="B299" s="49" t="s">
        <v>552</v>
      </c>
      <c r="C299" s="49" t="s">
        <v>140</v>
      </c>
      <c r="D299" s="51" t="s">
        <v>1551</v>
      </c>
      <c r="E299" s="48" t="s">
        <v>3469</v>
      </c>
      <c r="F299" s="48" t="s">
        <v>2546</v>
      </c>
      <c r="G299" s="48" t="s">
        <v>45</v>
      </c>
      <c r="H299" s="57">
        <v>73912</v>
      </c>
      <c r="I299" s="56">
        <v>275838</v>
      </c>
      <c r="J299" s="53">
        <v>44260</v>
      </c>
      <c r="K299" s="54">
        <v>3</v>
      </c>
      <c r="L299" s="56">
        <f>INDEX(Sales_Reps!$B$2:$K$11,MATCH(Orders!K299,Sales_Reps!$G$2:$G$11,0),MATCH(Sales_Reps!$K$2,Sales_Reps!$B$2:$K$2,0))*I299</f>
        <v>33100.559999999998</v>
      </c>
    </row>
    <row r="300" spans="2:12" x14ac:dyDescent="0.25">
      <c r="B300" s="49" t="s">
        <v>553</v>
      </c>
      <c r="C300" s="49" t="s">
        <v>127</v>
      </c>
      <c r="D300" s="51" t="s">
        <v>1552</v>
      </c>
      <c r="E300" s="48" t="s">
        <v>3470</v>
      </c>
      <c r="F300" s="48" t="s">
        <v>2547</v>
      </c>
      <c r="G300" s="48" t="s">
        <v>15</v>
      </c>
      <c r="H300" s="57">
        <v>15695</v>
      </c>
      <c r="I300" s="56">
        <v>428272</v>
      </c>
      <c r="J300" s="53">
        <v>44745</v>
      </c>
      <c r="K300" s="54">
        <v>4</v>
      </c>
      <c r="L300" s="56">
        <f>INDEX(Sales_Reps!$B$2:$K$11,MATCH(Orders!K300,Sales_Reps!$G$2:$G$11,0),MATCH(Sales_Reps!$K$2,Sales_Reps!$B$2:$K$2,0))*I300</f>
        <v>47109.919999999998</v>
      </c>
    </row>
    <row r="301" spans="2:12" x14ac:dyDescent="0.25">
      <c r="B301" s="49" t="s">
        <v>554</v>
      </c>
      <c r="C301" s="49" t="s">
        <v>134</v>
      </c>
      <c r="D301" s="51" t="s">
        <v>1553</v>
      </c>
      <c r="E301" s="48" t="s">
        <v>3471</v>
      </c>
      <c r="F301" s="48" t="s">
        <v>2548</v>
      </c>
      <c r="G301" s="48" t="s">
        <v>55</v>
      </c>
      <c r="H301" s="57">
        <v>83386</v>
      </c>
      <c r="I301" s="56">
        <v>267748</v>
      </c>
      <c r="J301" s="53">
        <v>44631</v>
      </c>
      <c r="K301" s="54">
        <v>4</v>
      </c>
      <c r="L301" s="56">
        <f>INDEX(Sales_Reps!$B$2:$K$11,MATCH(Orders!K301,Sales_Reps!$G$2:$G$11,0),MATCH(Sales_Reps!$K$2,Sales_Reps!$B$2:$K$2,0))*I301</f>
        <v>29452.28</v>
      </c>
    </row>
    <row r="302" spans="2:12" x14ac:dyDescent="0.25">
      <c r="B302" s="49" t="s">
        <v>555</v>
      </c>
      <c r="C302" s="49" t="s">
        <v>168</v>
      </c>
      <c r="D302" s="51" t="s">
        <v>1554</v>
      </c>
      <c r="E302" s="48" t="s">
        <v>3472</v>
      </c>
      <c r="F302" s="48" t="s">
        <v>2549</v>
      </c>
      <c r="G302" s="48" t="s">
        <v>44</v>
      </c>
      <c r="H302" s="57">
        <v>93319</v>
      </c>
      <c r="I302" s="56">
        <v>374170</v>
      </c>
      <c r="J302" s="53">
        <v>44566</v>
      </c>
      <c r="K302" s="54">
        <v>1</v>
      </c>
      <c r="L302" s="56">
        <f>INDEX(Sales_Reps!$B$2:$K$11,MATCH(Orders!K302,Sales_Reps!$G$2:$G$11,0),MATCH(Sales_Reps!$K$2,Sales_Reps!$B$2:$K$2,0))*I302</f>
        <v>56125.5</v>
      </c>
    </row>
    <row r="303" spans="2:12" x14ac:dyDescent="0.25">
      <c r="B303" s="49" t="s">
        <v>556</v>
      </c>
      <c r="C303" s="49" t="s">
        <v>186</v>
      </c>
      <c r="D303" s="51" t="s">
        <v>1555</v>
      </c>
      <c r="E303" s="48" t="s">
        <v>3473</v>
      </c>
      <c r="F303" s="48" t="s">
        <v>2550</v>
      </c>
      <c r="G303" s="48" t="s">
        <v>31</v>
      </c>
      <c r="H303" s="57">
        <v>75216</v>
      </c>
      <c r="I303" s="56">
        <v>386980</v>
      </c>
      <c r="J303" s="53">
        <v>44681</v>
      </c>
      <c r="K303" s="54">
        <v>2</v>
      </c>
      <c r="L303" s="56">
        <f>INDEX(Sales_Reps!$B$2:$K$11,MATCH(Orders!K303,Sales_Reps!$G$2:$G$11,0),MATCH(Sales_Reps!$K$2,Sales_Reps!$B$2:$K$2,0))*I303</f>
        <v>48372.5</v>
      </c>
    </row>
    <row r="304" spans="2:12" x14ac:dyDescent="0.25">
      <c r="B304" s="49" t="s">
        <v>557</v>
      </c>
      <c r="C304" s="49" t="s">
        <v>166</v>
      </c>
      <c r="D304" s="51" t="s">
        <v>1556</v>
      </c>
      <c r="E304" s="48" t="s">
        <v>3474</v>
      </c>
      <c r="F304" s="48" t="s">
        <v>2551</v>
      </c>
      <c r="G304" s="48" t="s">
        <v>15</v>
      </c>
      <c r="H304" s="57">
        <v>98798</v>
      </c>
      <c r="I304" s="56">
        <v>320905</v>
      </c>
      <c r="J304" s="53">
        <v>44817</v>
      </c>
      <c r="K304" s="54">
        <v>2</v>
      </c>
      <c r="L304" s="56">
        <f>INDEX(Sales_Reps!$B$2:$K$11,MATCH(Orders!K304,Sales_Reps!$G$2:$G$11,0),MATCH(Sales_Reps!$K$2,Sales_Reps!$B$2:$K$2,0))*I304</f>
        <v>40113.125</v>
      </c>
    </row>
    <row r="305" spans="2:12" x14ac:dyDescent="0.25">
      <c r="B305" s="49" t="s">
        <v>558</v>
      </c>
      <c r="C305" s="49" t="s">
        <v>204</v>
      </c>
      <c r="D305" s="51" t="s">
        <v>1557</v>
      </c>
      <c r="E305" s="48" t="s">
        <v>3475</v>
      </c>
      <c r="F305" s="48" t="s">
        <v>2552</v>
      </c>
      <c r="G305" s="48" t="s">
        <v>54</v>
      </c>
      <c r="H305" s="57">
        <v>81074</v>
      </c>
      <c r="I305" s="56">
        <v>413829</v>
      </c>
      <c r="J305" s="53">
        <v>44714</v>
      </c>
      <c r="K305" s="54">
        <v>3</v>
      </c>
      <c r="L305" s="56">
        <f>INDEX(Sales_Reps!$B$2:$K$11,MATCH(Orders!K305,Sales_Reps!$G$2:$G$11,0),MATCH(Sales_Reps!$K$2,Sales_Reps!$B$2:$K$2,0))*I305</f>
        <v>49659.479999999996</v>
      </c>
    </row>
    <row r="306" spans="2:12" x14ac:dyDescent="0.25">
      <c r="B306" s="49" t="s">
        <v>559</v>
      </c>
      <c r="C306" s="49" t="s">
        <v>142</v>
      </c>
      <c r="D306" s="51" t="s">
        <v>1558</v>
      </c>
      <c r="E306" s="48" t="s">
        <v>3476</v>
      </c>
      <c r="F306" s="48" t="s">
        <v>2553</v>
      </c>
      <c r="G306" s="48" t="s">
        <v>58</v>
      </c>
      <c r="H306" s="57">
        <v>64162</v>
      </c>
      <c r="I306" s="56">
        <v>346874</v>
      </c>
      <c r="J306" s="53">
        <v>44578</v>
      </c>
      <c r="K306" s="54">
        <v>2</v>
      </c>
      <c r="L306" s="56">
        <f>INDEX(Sales_Reps!$B$2:$K$11,MATCH(Orders!K306,Sales_Reps!$G$2:$G$11,0),MATCH(Sales_Reps!$K$2,Sales_Reps!$B$2:$K$2,0))*I306</f>
        <v>43359.25</v>
      </c>
    </row>
    <row r="307" spans="2:12" x14ac:dyDescent="0.25">
      <c r="B307" s="49" t="s">
        <v>560</v>
      </c>
      <c r="C307" s="49" t="s">
        <v>212</v>
      </c>
      <c r="D307" s="51" t="s">
        <v>1559</v>
      </c>
      <c r="E307" s="48" t="s">
        <v>3477</v>
      </c>
      <c r="F307" s="48" t="s">
        <v>2463</v>
      </c>
      <c r="G307" s="48" t="s">
        <v>23</v>
      </c>
      <c r="H307" s="57">
        <v>72041</v>
      </c>
      <c r="I307" s="56">
        <v>298192</v>
      </c>
      <c r="J307" s="53">
        <v>44861</v>
      </c>
      <c r="K307" s="54">
        <v>6</v>
      </c>
      <c r="L307" s="56">
        <f>INDEX(Sales_Reps!$B$2:$K$11,MATCH(Orders!K307,Sales_Reps!$G$2:$G$11,0),MATCH(Sales_Reps!$K$2,Sales_Reps!$B$2:$K$2,0))*I307</f>
        <v>29819.200000000001</v>
      </c>
    </row>
    <row r="308" spans="2:12" x14ac:dyDescent="0.25">
      <c r="B308" s="49" t="s">
        <v>561</v>
      </c>
      <c r="C308" s="49" t="s">
        <v>157</v>
      </c>
      <c r="D308" s="51" t="s">
        <v>1560</v>
      </c>
      <c r="E308" s="48" t="s">
        <v>3478</v>
      </c>
      <c r="F308" s="48" t="s">
        <v>2554</v>
      </c>
      <c r="G308" s="48" t="s">
        <v>45</v>
      </c>
      <c r="H308" s="57">
        <v>98917</v>
      </c>
      <c r="I308" s="56">
        <v>276753</v>
      </c>
      <c r="J308" s="53">
        <v>44627</v>
      </c>
      <c r="K308" s="54">
        <v>1</v>
      </c>
      <c r="L308" s="56">
        <f>INDEX(Sales_Reps!$B$2:$K$11,MATCH(Orders!K308,Sales_Reps!$G$2:$G$11,0),MATCH(Sales_Reps!$K$2,Sales_Reps!$B$2:$K$2,0))*I308</f>
        <v>41512.949999999997</v>
      </c>
    </row>
    <row r="309" spans="2:12" x14ac:dyDescent="0.25">
      <c r="B309" s="49" t="s">
        <v>562</v>
      </c>
      <c r="C309" s="49" t="s">
        <v>152</v>
      </c>
      <c r="D309" s="51" t="s">
        <v>1561</v>
      </c>
      <c r="E309" s="48" t="s">
        <v>3479</v>
      </c>
      <c r="F309" s="48" t="s">
        <v>2555</v>
      </c>
      <c r="G309" s="48" t="s">
        <v>50</v>
      </c>
      <c r="H309" s="57">
        <v>17007</v>
      </c>
      <c r="I309" s="56">
        <v>297911</v>
      </c>
      <c r="J309" s="53">
        <v>44776</v>
      </c>
      <c r="K309" s="54">
        <v>4</v>
      </c>
      <c r="L309" s="56">
        <f>INDEX(Sales_Reps!$B$2:$K$11,MATCH(Orders!K309,Sales_Reps!$G$2:$G$11,0),MATCH(Sales_Reps!$K$2,Sales_Reps!$B$2:$K$2,0))*I309</f>
        <v>32770.21</v>
      </c>
    </row>
    <row r="310" spans="2:12" x14ac:dyDescent="0.25">
      <c r="B310" s="49" t="s">
        <v>563</v>
      </c>
      <c r="C310" s="49" t="s">
        <v>133</v>
      </c>
      <c r="D310" s="51" t="s">
        <v>1562</v>
      </c>
      <c r="E310" s="48" t="s">
        <v>3480</v>
      </c>
      <c r="F310" s="48" t="s">
        <v>2556</v>
      </c>
      <c r="G310" s="48" t="s">
        <v>9</v>
      </c>
      <c r="H310" s="57">
        <v>20584</v>
      </c>
      <c r="I310" s="56">
        <v>398760</v>
      </c>
      <c r="J310" s="53">
        <v>44705</v>
      </c>
      <c r="K310" s="54">
        <v>3</v>
      </c>
      <c r="L310" s="56">
        <f>INDEX(Sales_Reps!$B$2:$K$11,MATCH(Orders!K310,Sales_Reps!$G$2:$G$11,0),MATCH(Sales_Reps!$K$2,Sales_Reps!$B$2:$K$2,0))*I310</f>
        <v>47851.199999999997</v>
      </c>
    </row>
    <row r="311" spans="2:12" x14ac:dyDescent="0.25">
      <c r="B311" s="49" t="s">
        <v>564</v>
      </c>
      <c r="C311" s="49" t="s">
        <v>156</v>
      </c>
      <c r="D311" s="51" t="s">
        <v>1563</v>
      </c>
      <c r="E311" s="48" t="s">
        <v>3481</v>
      </c>
      <c r="F311" s="48" t="s">
        <v>2557</v>
      </c>
      <c r="G311" s="48" t="s">
        <v>101</v>
      </c>
      <c r="H311" s="57">
        <v>97918</v>
      </c>
      <c r="I311" s="56">
        <v>289618</v>
      </c>
      <c r="J311" s="53">
        <v>44808</v>
      </c>
      <c r="K311" s="54">
        <v>6</v>
      </c>
      <c r="L311" s="56">
        <f>INDEX(Sales_Reps!$B$2:$K$11,MATCH(Orders!K311,Sales_Reps!$G$2:$G$11,0),MATCH(Sales_Reps!$K$2,Sales_Reps!$B$2:$K$2,0))*I311</f>
        <v>28961.800000000003</v>
      </c>
    </row>
    <row r="312" spans="2:12" x14ac:dyDescent="0.25">
      <c r="B312" s="49" t="s">
        <v>565</v>
      </c>
      <c r="C312" s="49" t="s">
        <v>207</v>
      </c>
      <c r="D312" s="51" t="s">
        <v>1564</v>
      </c>
      <c r="E312" s="48" t="s">
        <v>3482</v>
      </c>
      <c r="F312" s="48" t="s">
        <v>2558</v>
      </c>
      <c r="G312" s="48" t="s">
        <v>8</v>
      </c>
      <c r="H312" s="57">
        <v>57609</v>
      </c>
      <c r="I312" s="56">
        <v>337843</v>
      </c>
      <c r="J312" s="53">
        <v>44771</v>
      </c>
      <c r="K312" s="54">
        <v>6</v>
      </c>
      <c r="L312" s="56">
        <f>INDEX(Sales_Reps!$B$2:$K$11,MATCH(Orders!K312,Sales_Reps!$G$2:$G$11,0),MATCH(Sales_Reps!$K$2,Sales_Reps!$B$2:$K$2,0))*I312</f>
        <v>33784.300000000003</v>
      </c>
    </row>
    <row r="313" spans="2:12" x14ac:dyDescent="0.25">
      <c r="B313" s="49" t="s">
        <v>566</v>
      </c>
      <c r="C313" s="49" t="s">
        <v>205</v>
      </c>
      <c r="D313" s="51" t="s">
        <v>1565</v>
      </c>
      <c r="E313" s="48" t="s">
        <v>3483</v>
      </c>
      <c r="F313" s="48" t="s">
        <v>2559</v>
      </c>
      <c r="G313" s="48" t="s">
        <v>20</v>
      </c>
      <c r="H313" s="57">
        <v>66108</v>
      </c>
      <c r="I313" s="56">
        <v>406719</v>
      </c>
      <c r="J313" s="53">
        <v>44678</v>
      </c>
      <c r="K313" s="54">
        <v>2</v>
      </c>
      <c r="L313" s="56">
        <f>INDEX(Sales_Reps!$B$2:$K$11,MATCH(Orders!K313,Sales_Reps!$G$2:$G$11,0),MATCH(Sales_Reps!$K$2,Sales_Reps!$B$2:$K$2,0))*I313</f>
        <v>50839.875</v>
      </c>
    </row>
    <row r="314" spans="2:12" x14ac:dyDescent="0.25">
      <c r="B314" s="49" t="s">
        <v>567</v>
      </c>
      <c r="C314" s="49" t="s">
        <v>126</v>
      </c>
      <c r="D314" s="51" t="s">
        <v>1566</v>
      </c>
      <c r="E314" s="48" t="s">
        <v>3484</v>
      </c>
      <c r="F314" s="48" t="s">
        <v>2560</v>
      </c>
      <c r="G314" s="48" t="s">
        <v>105</v>
      </c>
      <c r="H314" s="57">
        <v>12729</v>
      </c>
      <c r="I314" s="56">
        <v>404545</v>
      </c>
      <c r="J314" s="53">
        <v>44704</v>
      </c>
      <c r="K314" s="54">
        <v>6</v>
      </c>
      <c r="L314" s="56">
        <f>INDEX(Sales_Reps!$B$2:$K$11,MATCH(Orders!K314,Sales_Reps!$G$2:$G$11,0),MATCH(Sales_Reps!$K$2,Sales_Reps!$B$2:$K$2,0))*I314</f>
        <v>40454.5</v>
      </c>
    </row>
    <row r="315" spans="2:12" x14ac:dyDescent="0.25">
      <c r="B315" s="49" t="s">
        <v>568</v>
      </c>
      <c r="C315" s="49" t="s">
        <v>201</v>
      </c>
      <c r="D315" s="51" t="s">
        <v>1567</v>
      </c>
      <c r="E315" s="48" t="s">
        <v>3485</v>
      </c>
      <c r="F315" s="48" t="s">
        <v>2561</v>
      </c>
      <c r="G315" s="48" t="s">
        <v>48</v>
      </c>
      <c r="H315" s="57">
        <v>3246</v>
      </c>
      <c r="I315" s="56">
        <v>377170</v>
      </c>
      <c r="J315" s="53">
        <v>44872</v>
      </c>
      <c r="K315" s="54">
        <v>1</v>
      </c>
      <c r="L315" s="56">
        <f>INDEX(Sales_Reps!$B$2:$K$11,MATCH(Orders!K315,Sales_Reps!$G$2:$G$11,0),MATCH(Sales_Reps!$K$2,Sales_Reps!$B$2:$K$2,0))*I315</f>
        <v>56575.5</v>
      </c>
    </row>
    <row r="316" spans="2:12" x14ac:dyDescent="0.25">
      <c r="B316" s="49" t="s">
        <v>569</v>
      </c>
      <c r="C316" s="49" t="s">
        <v>180</v>
      </c>
      <c r="D316" s="51" t="s">
        <v>1568</v>
      </c>
      <c r="E316" s="48" t="s">
        <v>3486</v>
      </c>
      <c r="F316" s="48" t="s">
        <v>2562</v>
      </c>
      <c r="G316" s="48" t="s">
        <v>22</v>
      </c>
      <c r="H316" s="57">
        <v>15851</v>
      </c>
      <c r="I316" s="56">
        <v>348478</v>
      </c>
      <c r="J316" s="53">
        <v>44844</v>
      </c>
      <c r="K316" s="54">
        <v>2</v>
      </c>
      <c r="L316" s="56">
        <f>INDEX(Sales_Reps!$B$2:$K$11,MATCH(Orders!K316,Sales_Reps!$G$2:$G$11,0),MATCH(Sales_Reps!$K$2,Sales_Reps!$B$2:$K$2,0))*I316</f>
        <v>43559.75</v>
      </c>
    </row>
    <row r="317" spans="2:12" x14ac:dyDescent="0.25">
      <c r="B317" s="49" t="s">
        <v>570</v>
      </c>
      <c r="C317" s="49" t="s">
        <v>164</v>
      </c>
      <c r="D317" s="51" t="s">
        <v>1569</v>
      </c>
      <c r="E317" s="48" t="s">
        <v>3487</v>
      </c>
      <c r="F317" s="48" t="s">
        <v>2563</v>
      </c>
      <c r="G317" s="48" t="s">
        <v>9</v>
      </c>
      <c r="H317" s="57">
        <v>11546</v>
      </c>
      <c r="I317" s="56">
        <v>290953</v>
      </c>
      <c r="J317" s="53">
        <v>44659</v>
      </c>
      <c r="K317" s="54">
        <v>4</v>
      </c>
      <c r="L317" s="56">
        <f>INDEX(Sales_Reps!$B$2:$K$11,MATCH(Orders!K317,Sales_Reps!$G$2:$G$11,0),MATCH(Sales_Reps!$K$2,Sales_Reps!$B$2:$K$2,0))*I317</f>
        <v>32004.83</v>
      </c>
    </row>
    <row r="318" spans="2:12" x14ac:dyDescent="0.25">
      <c r="B318" s="49" t="s">
        <v>571</v>
      </c>
      <c r="C318" s="49" t="s">
        <v>213</v>
      </c>
      <c r="D318" s="51" t="s">
        <v>1570</v>
      </c>
      <c r="E318" s="48" t="s">
        <v>3488</v>
      </c>
      <c r="F318" s="48" t="s">
        <v>2564</v>
      </c>
      <c r="G318" s="48" t="s">
        <v>8</v>
      </c>
      <c r="H318" s="57">
        <v>80083</v>
      </c>
      <c r="I318" s="56">
        <v>421975</v>
      </c>
      <c r="J318" s="53">
        <v>44572</v>
      </c>
      <c r="K318" s="54">
        <v>1</v>
      </c>
      <c r="L318" s="56">
        <f>INDEX(Sales_Reps!$B$2:$K$11,MATCH(Orders!K318,Sales_Reps!$G$2:$G$11,0),MATCH(Sales_Reps!$K$2,Sales_Reps!$B$2:$K$2,0))*I318</f>
        <v>63296.25</v>
      </c>
    </row>
    <row r="319" spans="2:12" x14ac:dyDescent="0.25">
      <c r="B319" s="49" t="s">
        <v>572</v>
      </c>
      <c r="C319" s="49" t="s">
        <v>183</v>
      </c>
      <c r="D319" s="51" t="s">
        <v>1571</v>
      </c>
      <c r="E319" s="48" t="s">
        <v>3489</v>
      </c>
      <c r="F319" s="48" t="s">
        <v>2565</v>
      </c>
      <c r="G319" s="48" t="s">
        <v>15</v>
      </c>
      <c r="H319" s="57">
        <v>82479</v>
      </c>
      <c r="I319" s="56">
        <v>297153</v>
      </c>
      <c r="J319" s="53">
        <v>44642</v>
      </c>
      <c r="K319" s="54">
        <v>6</v>
      </c>
      <c r="L319" s="56">
        <f>INDEX(Sales_Reps!$B$2:$K$11,MATCH(Orders!K319,Sales_Reps!$G$2:$G$11,0),MATCH(Sales_Reps!$K$2,Sales_Reps!$B$2:$K$2,0))*I319</f>
        <v>29715.300000000003</v>
      </c>
    </row>
    <row r="320" spans="2:12" x14ac:dyDescent="0.25">
      <c r="B320" s="49" t="s">
        <v>573</v>
      </c>
      <c r="C320" s="49" t="s">
        <v>212</v>
      </c>
      <c r="D320" s="51" t="s">
        <v>1572</v>
      </c>
      <c r="E320" s="48" t="s">
        <v>3490</v>
      </c>
      <c r="F320" s="48" t="s">
        <v>2566</v>
      </c>
      <c r="G320" s="48" t="s">
        <v>18</v>
      </c>
      <c r="H320" s="57">
        <v>18533</v>
      </c>
      <c r="I320" s="56">
        <v>297206</v>
      </c>
      <c r="J320" s="53">
        <v>44721</v>
      </c>
      <c r="K320" s="54">
        <v>4</v>
      </c>
      <c r="L320" s="56">
        <f>INDEX(Sales_Reps!$B$2:$K$11,MATCH(Orders!K320,Sales_Reps!$G$2:$G$11,0),MATCH(Sales_Reps!$K$2,Sales_Reps!$B$2:$K$2,0))*I320</f>
        <v>32692.66</v>
      </c>
    </row>
    <row r="321" spans="2:12" x14ac:dyDescent="0.25">
      <c r="B321" s="49" t="s">
        <v>574</v>
      </c>
      <c r="C321" s="49" t="s">
        <v>144</v>
      </c>
      <c r="D321" s="51" t="s">
        <v>1573</v>
      </c>
      <c r="E321" s="48" t="s">
        <v>3491</v>
      </c>
      <c r="F321" s="48" t="s">
        <v>2567</v>
      </c>
      <c r="G321" s="48" t="s">
        <v>45</v>
      </c>
      <c r="H321" s="57">
        <v>35864</v>
      </c>
      <c r="I321" s="56">
        <v>412355</v>
      </c>
      <c r="J321" s="53">
        <v>44826</v>
      </c>
      <c r="K321" s="54">
        <v>3</v>
      </c>
      <c r="L321" s="56">
        <f>INDEX(Sales_Reps!$B$2:$K$11,MATCH(Orders!K321,Sales_Reps!$G$2:$G$11,0),MATCH(Sales_Reps!$K$2,Sales_Reps!$B$2:$K$2,0))*I321</f>
        <v>49482.6</v>
      </c>
    </row>
    <row r="322" spans="2:12" x14ac:dyDescent="0.25">
      <c r="B322" s="49" t="s">
        <v>575</v>
      </c>
      <c r="C322" s="49" t="s">
        <v>167</v>
      </c>
      <c r="D322" s="51" t="s">
        <v>1574</v>
      </c>
      <c r="E322" s="48" t="s">
        <v>3492</v>
      </c>
      <c r="F322" s="48" t="s">
        <v>2568</v>
      </c>
      <c r="G322" s="48" t="s">
        <v>8</v>
      </c>
      <c r="H322" s="57">
        <v>26606</v>
      </c>
      <c r="I322" s="56">
        <v>289501</v>
      </c>
      <c r="J322" s="53">
        <v>44710</v>
      </c>
      <c r="K322" s="54">
        <v>3</v>
      </c>
      <c r="L322" s="56">
        <f>INDEX(Sales_Reps!$B$2:$K$11,MATCH(Orders!K322,Sales_Reps!$G$2:$G$11,0),MATCH(Sales_Reps!$K$2,Sales_Reps!$B$2:$K$2,0))*I322</f>
        <v>34740.119999999995</v>
      </c>
    </row>
    <row r="323" spans="2:12" x14ac:dyDescent="0.25">
      <c r="B323" s="49" t="s">
        <v>576</v>
      </c>
      <c r="C323" s="49" t="s">
        <v>211</v>
      </c>
      <c r="D323" s="51" t="s">
        <v>1575</v>
      </c>
      <c r="E323" s="48" t="s">
        <v>3493</v>
      </c>
      <c r="F323" s="48" t="s">
        <v>2569</v>
      </c>
      <c r="G323" s="48" t="s">
        <v>48</v>
      </c>
      <c r="H323" s="57">
        <v>18204</v>
      </c>
      <c r="I323" s="56">
        <v>332816</v>
      </c>
      <c r="J323" s="53">
        <v>44727</v>
      </c>
      <c r="K323" s="54">
        <v>2</v>
      </c>
      <c r="L323" s="56">
        <f>INDEX(Sales_Reps!$B$2:$K$11,MATCH(Orders!K323,Sales_Reps!$G$2:$G$11,0),MATCH(Sales_Reps!$K$2,Sales_Reps!$B$2:$K$2,0))*I323</f>
        <v>41602</v>
      </c>
    </row>
    <row r="324" spans="2:12" x14ac:dyDescent="0.25">
      <c r="B324" s="49" t="s">
        <v>577</v>
      </c>
      <c r="C324" s="49" t="s">
        <v>160</v>
      </c>
      <c r="D324" s="51" t="s">
        <v>1576</v>
      </c>
      <c r="E324" s="48" t="s">
        <v>3494</v>
      </c>
      <c r="F324" s="48" t="s">
        <v>2273</v>
      </c>
      <c r="G324" s="48" t="s">
        <v>31</v>
      </c>
      <c r="H324" s="57">
        <v>58584</v>
      </c>
      <c r="I324" s="56">
        <v>322641</v>
      </c>
      <c r="J324" s="53">
        <v>44592</v>
      </c>
      <c r="K324" s="54">
        <v>3</v>
      </c>
      <c r="L324" s="56">
        <f>INDEX(Sales_Reps!$B$2:$K$11,MATCH(Orders!K324,Sales_Reps!$G$2:$G$11,0),MATCH(Sales_Reps!$K$2,Sales_Reps!$B$2:$K$2,0))*I324</f>
        <v>38716.92</v>
      </c>
    </row>
    <row r="325" spans="2:12" x14ac:dyDescent="0.25">
      <c r="B325" s="49" t="s">
        <v>578</v>
      </c>
      <c r="C325" s="49" t="s">
        <v>214</v>
      </c>
      <c r="D325" s="51" t="s">
        <v>1577</v>
      </c>
      <c r="E325" s="48" t="s">
        <v>3495</v>
      </c>
      <c r="F325" s="48" t="s">
        <v>2570</v>
      </c>
      <c r="G325" s="48" t="s">
        <v>26</v>
      </c>
      <c r="H325" s="57">
        <v>86816</v>
      </c>
      <c r="I325" s="56">
        <v>418190</v>
      </c>
      <c r="J325" s="53">
        <v>44755</v>
      </c>
      <c r="K325" s="54">
        <v>3</v>
      </c>
      <c r="L325" s="56">
        <f>INDEX(Sales_Reps!$B$2:$K$11,MATCH(Orders!K325,Sales_Reps!$G$2:$G$11,0),MATCH(Sales_Reps!$K$2,Sales_Reps!$B$2:$K$2,0))*I325</f>
        <v>50182.799999999996</v>
      </c>
    </row>
    <row r="326" spans="2:12" x14ac:dyDescent="0.25">
      <c r="B326" s="49" t="s">
        <v>579</v>
      </c>
      <c r="C326" s="49" t="s">
        <v>196</v>
      </c>
      <c r="D326" s="51" t="s">
        <v>1578</v>
      </c>
      <c r="E326" s="64" t="s">
        <v>4151</v>
      </c>
      <c r="F326" s="48" t="s">
        <v>2571</v>
      </c>
      <c r="G326" s="48" t="s">
        <v>46</v>
      </c>
      <c r="H326" s="57">
        <v>12402</v>
      </c>
      <c r="I326" s="56">
        <v>285222</v>
      </c>
      <c r="J326" s="53">
        <v>44788</v>
      </c>
      <c r="K326" s="54">
        <v>6</v>
      </c>
      <c r="L326" s="56">
        <f>INDEX(Sales_Reps!$B$2:$K$11,MATCH(Orders!K326,Sales_Reps!$G$2:$G$11,0),MATCH(Sales_Reps!$K$2,Sales_Reps!$B$2:$K$2,0))*I326</f>
        <v>28522.2</v>
      </c>
    </row>
    <row r="327" spans="2:12" x14ac:dyDescent="0.25">
      <c r="B327" s="49" t="s">
        <v>580</v>
      </c>
      <c r="C327" s="49" t="s">
        <v>121</v>
      </c>
      <c r="D327" s="51" t="s">
        <v>1579</v>
      </c>
      <c r="E327" s="48" t="s">
        <v>3496</v>
      </c>
      <c r="F327" s="48" t="s">
        <v>2572</v>
      </c>
      <c r="G327" s="48" t="s">
        <v>45</v>
      </c>
      <c r="H327" s="57">
        <v>29590</v>
      </c>
      <c r="I327" s="56">
        <v>312146</v>
      </c>
      <c r="J327" s="53">
        <v>44625</v>
      </c>
      <c r="K327" s="54">
        <v>1</v>
      </c>
      <c r="L327" s="56">
        <f>INDEX(Sales_Reps!$B$2:$K$11,MATCH(Orders!K327,Sales_Reps!$G$2:$G$11,0),MATCH(Sales_Reps!$K$2,Sales_Reps!$B$2:$K$2,0))*I327</f>
        <v>46821.9</v>
      </c>
    </row>
    <row r="328" spans="2:12" x14ac:dyDescent="0.25">
      <c r="B328" s="49" t="s">
        <v>581</v>
      </c>
      <c r="C328" s="49" t="s">
        <v>208</v>
      </c>
      <c r="D328" s="51" t="s">
        <v>1580</v>
      </c>
      <c r="E328" s="48" t="s">
        <v>3497</v>
      </c>
      <c r="F328" s="48" t="s">
        <v>2573</v>
      </c>
      <c r="G328" s="48" t="s">
        <v>103</v>
      </c>
      <c r="H328" s="57">
        <v>41645</v>
      </c>
      <c r="I328" s="56">
        <v>319696</v>
      </c>
      <c r="J328" s="53">
        <v>44876</v>
      </c>
      <c r="K328" s="54">
        <v>1</v>
      </c>
      <c r="L328" s="56">
        <f>INDEX(Sales_Reps!$B$2:$K$11,MATCH(Orders!K328,Sales_Reps!$G$2:$G$11,0),MATCH(Sales_Reps!$K$2,Sales_Reps!$B$2:$K$2,0))*I328</f>
        <v>47954.400000000001</v>
      </c>
    </row>
    <row r="329" spans="2:12" x14ac:dyDescent="0.25">
      <c r="B329" s="49" t="s">
        <v>582</v>
      </c>
      <c r="C329" s="49" t="s">
        <v>175</v>
      </c>
      <c r="D329" s="51" t="s">
        <v>1581</v>
      </c>
      <c r="E329" s="48" t="s">
        <v>3498</v>
      </c>
      <c r="F329" s="48" t="s">
        <v>2574</v>
      </c>
      <c r="G329" s="48" t="s">
        <v>108</v>
      </c>
      <c r="H329" s="57">
        <v>59895</v>
      </c>
      <c r="I329" s="56">
        <v>343697</v>
      </c>
      <c r="J329" s="53">
        <v>44810</v>
      </c>
      <c r="K329" s="54">
        <v>5</v>
      </c>
      <c r="L329" s="56">
        <f>INDEX(Sales_Reps!$B$2:$K$11,MATCH(Orders!K329,Sales_Reps!$G$2:$G$11,0),MATCH(Sales_Reps!$K$2,Sales_Reps!$B$2:$K$2,0))*I329</f>
        <v>34369.700000000004</v>
      </c>
    </row>
    <row r="330" spans="2:12" x14ac:dyDescent="0.25">
      <c r="B330" s="49" t="s">
        <v>583</v>
      </c>
      <c r="C330" s="49" t="s">
        <v>146</v>
      </c>
      <c r="D330" s="51" t="s">
        <v>1582</v>
      </c>
      <c r="E330" s="48" t="s">
        <v>3499</v>
      </c>
      <c r="F330" s="48" t="s">
        <v>2575</v>
      </c>
      <c r="G330" s="48" t="s">
        <v>101</v>
      </c>
      <c r="H330" s="57">
        <v>9846</v>
      </c>
      <c r="I330" s="56">
        <v>298438</v>
      </c>
      <c r="J330" s="53">
        <v>44880</v>
      </c>
      <c r="K330" s="54">
        <v>2</v>
      </c>
      <c r="L330" s="56">
        <f>INDEX(Sales_Reps!$B$2:$K$11,MATCH(Orders!K330,Sales_Reps!$G$2:$G$11,0),MATCH(Sales_Reps!$K$2,Sales_Reps!$B$2:$K$2,0))*I330</f>
        <v>37304.75</v>
      </c>
    </row>
    <row r="331" spans="2:12" x14ac:dyDescent="0.25">
      <c r="B331" s="49" t="s">
        <v>584</v>
      </c>
      <c r="C331" s="49" t="s">
        <v>140</v>
      </c>
      <c r="D331" s="51" t="s">
        <v>1583</v>
      </c>
      <c r="E331" s="48" t="s">
        <v>3500</v>
      </c>
      <c r="F331" s="48" t="s">
        <v>2576</v>
      </c>
      <c r="G331" s="48" t="s">
        <v>50</v>
      </c>
      <c r="H331" s="57">
        <v>92752</v>
      </c>
      <c r="I331" s="56">
        <v>441695</v>
      </c>
      <c r="J331" s="53">
        <v>44843</v>
      </c>
      <c r="K331" s="54">
        <v>6</v>
      </c>
      <c r="L331" s="56">
        <f>INDEX(Sales_Reps!$B$2:$K$11,MATCH(Orders!K331,Sales_Reps!$G$2:$G$11,0),MATCH(Sales_Reps!$K$2,Sales_Reps!$B$2:$K$2,0))*I331</f>
        <v>44169.5</v>
      </c>
    </row>
    <row r="332" spans="2:12" x14ac:dyDescent="0.25">
      <c r="B332" s="49" t="s">
        <v>585</v>
      </c>
      <c r="C332" s="49" t="s">
        <v>215</v>
      </c>
      <c r="D332" s="51" t="s">
        <v>1584</v>
      </c>
      <c r="E332" s="48" t="s">
        <v>3501</v>
      </c>
      <c r="F332" s="48" t="s">
        <v>2269</v>
      </c>
      <c r="G332" s="48" t="s">
        <v>28</v>
      </c>
      <c r="H332" s="57">
        <v>72919</v>
      </c>
      <c r="I332" s="56">
        <v>439622</v>
      </c>
      <c r="J332" s="53">
        <v>44696</v>
      </c>
      <c r="K332" s="54">
        <v>4</v>
      </c>
      <c r="L332" s="56">
        <f>INDEX(Sales_Reps!$B$2:$K$11,MATCH(Orders!K332,Sales_Reps!$G$2:$G$11,0),MATCH(Sales_Reps!$K$2,Sales_Reps!$B$2:$K$2,0))*I332</f>
        <v>48358.42</v>
      </c>
    </row>
    <row r="333" spans="2:12" x14ac:dyDescent="0.25">
      <c r="B333" s="49" t="s">
        <v>586</v>
      </c>
      <c r="C333" s="49" t="s">
        <v>197</v>
      </c>
      <c r="D333" s="51" t="s">
        <v>1585</v>
      </c>
      <c r="E333" s="48" t="s">
        <v>3502</v>
      </c>
      <c r="F333" s="48" t="s">
        <v>2577</v>
      </c>
      <c r="G333" s="48" t="s">
        <v>58</v>
      </c>
      <c r="H333" s="57">
        <v>6037</v>
      </c>
      <c r="I333" s="56">
        <v>427169</v>
      </c>
      <c r="J333" s="53">
        <v>44783</v>
      </c>
      <c r="K333" s="54">
        <v>2</v>
      </c>
      <c r="L333" s="56">
        <f>INDEX(Sales_Reps!$B$2:$K$11,MATCH(Orders!K333,Sales_Reps!$G$2:$G$11,0),MATCH(Sales_Reps!$K$2,Sales_Reps!$B$2:$K$2,0))*I333</f>
        <v>53396.125</v>
      </c>
    </row>
    <row r="334" spans="2:12" x14ac:dyDescent="0.25">
      <c r="B334" s="49" t="s">
        <v>587</v>
      </c>
      <c r="C334" s="49" t="s">
        <v>177</v>
      </c>
      <c r="D334" s="51" t="s">
        <v>1586</v>
      </c>
      <c r="E334" s="48" t="s">
        <v>3503</v>
      </c>
      <c r="F334" s="48" t="s">
        <v>2578</v>
      </c>
      <c r="G334" s="48" t="s">
        <v>15</v>
      </c>
      <c r="H334" s="57">
        <v>92080</v>
      </c>
      <c r="I334" s="56">
        <v>357511</v>
      </c>
      <c r="J334" s="53">
        <v>44805</v>
      </c>
      <c r="K334" s="54">
        <v>5</v>
      </c>
      <c r="L334" s="56">
        <f>INDEX(Sales_Reps!$B$2:$K$11,MATCH(Orders!K334,Sales_Reps!$G$2:$G$11,0),MATCH(Sales_Reps!$K$2,Sales_Reps!$B$2:$K$2,0))*I334</f>
        <v>35751.1</v>
      </c>
    </row>
    <row r="335" spans="2:12" x14ac:dyDescent="0.25">
      <c r="B335" s="49" t="s">
        <v>588</v>
      </c>
      <c r="C335" s="49" t="s">
        <v>125</v>
      </c>
      <c r="D335" s="51" t="s">
        <v>1587</v>
      </c>
      <c r="E335" s="48" t="s">
        <v>3504</v>
      </c>
      <c r="F335" s="48" t="s">
        <v>2579</v>
      </c>
      <c r="G335" s="48" t="s">
        <v>16</v>
      </c>
      <c r="H335" s="57">
        <v>8968</v>
      </c>
      <c r="I335" s="56">
        <v>353626</v>
      </c>
      <c r="J335" s="53">
        <v>44828</v>
      </c>
      <c r="K335" s="54">
        <v>4</v>
      </c>
      <c r="L335" s="56">
        <f>INDEX(Sales_Reps!$B$2:$K$11,MATCH(Orders!K335,Sales_Reps!$G$2:$G$11,0),MATCH(Sales_Reps!$K$2,Sales_Reps!$B$2:$K$2,0))*I335</f>
        <v>38898.86</v>
      </c>
    </row>
    <row r="336" spans="2:12" x14ac:dyDescent="0.25">
      <c r="B336" s="49" t="s">
        <v>589</v>
      </c>
      <c r="C336" s="49" t="s">
        <v>158</v>
      </c>
      <c r="D336" s="51" t="s">
        <v>1588</v>
      </c>
      <c r="E336" s="48" t="s">
        <v>3505</v>
      </c>
      <c r="F336" s="48" t="s">
        <v>2580</v>
      </c>
      <c r="G336" s="48" t="s">
        <v>101</v>
      </c>
      <c r="H336" s="57">
        <v>42875</v>
      </c>
      <c r="I336" s="56">
        <v>261545</v>
      </c>
      <c r="J336" s="53">
        <v>44814</v>
      </c>
      <c r="K336" s="54">
        <v>5</v>
      </c>
      <c r="L336" s="56">
        <f>INDEX(Sales_Reps!$B$2:$K$11,MATCH(Orders!K336,Sales_Reps!$G$2:$G$11,0),MATCH(Sales_Reps!$K$2,Sales_Reps!$B$2:$K$2,0))*I336</f>
        <v>26154.5</v>
      </c>
    </row>
    <row r="337" spans="2:12" x14ac:dyDescent="0.25">
      <c r="B337" s="49" t="s">
        <v>590</v>
      </c>
      <c r="C337" s="49" t="s">
        <v>180</v>
      </c>
      <c r="D337" s="51" t="s">
        <v>1589</v>
      </c>
      <c r="E337" s="48" t="s">
        <v>3506</v>
      </c>
      <c r="F337" s="48" t="s">
        <v>2581</v>
      </c>
      <c r="G337" s="48" t="s">
        <v>41</v>
      </c>
      <c r="H337" s="57">
        <v>31117</v>
      </c>
      <c r="I337" s="56">
        <v>323068</v>
      </c>
      <c r="J337" s="53">
        <v>44861</v>
      </c>
      <c r="K337" s="54">
        <v>3</v>
      </c>
      <c r="L337" s="56">
        <f>INDEX(Sales_Reps!$B$2:$K$11,MATCH(Orders!K337,Sales_Reps!$G$2:$G$11,0),MATCH(Sales_Reps!$K$2,Sales_Reps!$B$2:$K$2,0))*I337</f>
        <v>38768.159999999996</v>
      </c>
    </row>
    <row r="338" spans="2:12" x14ac:dyDescent="0.25">
      <c r="B338" s="49" t="s">
        <v>591</v>
      </c>
      <c r="C338" s="49" t="s">
        <v>197</v>
      </c>
      <c r="D338" s="51" t="s">
        <v>1590</v>
      </c>
      <c r="E338" s="48" t="s">
        <v>3507</v>
      </c>
      <c r="F338" s="48" t="s">
        <v>2582</v>
      </c>
      <c r="G338" s="48" t="s">
        <v>103</v>
      </c>
      <c r="H338" s="57">
        <v>7276</v>
      </c>
      <c r="I338" s="56">
        <v>324530</v>
      </c>
      <c r="J338" s="53">
        <v>44855</v>
      </c>
      <c r="K338" s="54">
        <v>5</v>
      </c>
      <c r="L338" s="56">
        <f>INDEX(Sales_Reps!$B$2:$K$11,MATCH(Orders!K338,Sales_Reps!$G$2:$G$11,0),MATCH(Sales_Reps!$K$2,Sales_Reps!$B$2:$K$2,0))*I338</f>
        <v>32453</v>
      </c>
    </row>
    <row r="339" spans="2:12" x14ac:dyDescent="0.25">
      <c r="B339" s="49" t="s">
        <v>592</v>
      </c>
      <c r="C339" s="49" t="s">
        <v>176</v>
      </c>
      <c r="D339" s="51" t="s">
        <v>1591</v>
      </c>
      <c r="E339" s="48" t="s">
        <v>3508</v>
      </c>
      <c r="F339" s="48" t="s">
        <v>2583</v>
      </c>
      <c r="G339" s="48" t="s">
        <v>48</v>
      </c>
      <c r="H339" s="57">
        <v>12815</v>
      </c>
      <c r="I339" s="56">
        <v>413847</v>
      </c>
      <c r="J339" s="53">
        <v>44581</v>
      </c>
      <c r="K339" s="54">
        <v>4</v>
      </c>
      <c r="L339" s="56">
        <f>INDEX(Sales_Reps!$B$2:$K$11,MATCH(Orders!K339,Sales_Reps!$G$2:$G$11,0),MATCH(Sales_Reps!$K$2,Sales_Reps!$B$2:$K$2,0))*I339</f>
        <v>45523.17</v>
      </c>
    </row>
    <row r="340" spans="2:12" x14ac:dyDescent="0.25">
      <c r="B340" s="49" t="s">
        <v>593</v>
      </c>
      <c r="C340" s="49" t="s">
        <v>170</v>
      </c>
      <c r="D340" s="51" t="s">
        <v>1592</v>
      </c>
      <c r="E340" s="48" t="s">
        <v>3509</v>
      </c>
      <c r="F340" s="48" t="s">
        <v>2584</v>
      </c>
      <c r="G340" s="48" t="s">
        <v>45</v>
      </c>
      <c r="H340" s="57">
        <v>97594</v>
      </c>
      <c r="I340" s="56">
        <v>278811</v>
      </c>
      <c r="J340" s="53">
        <v>44644</v>
      </c>
      <c r="K340" s="54">
        <v>2</v>
      </c>
      <c r="L340" s="56">
        <f>INDEX(Sales_Reps!$B$2:$K$11,MATCH(Orders!K340,Sales_Reps!$G$2:$G$11,0),MATCH(Sales_Reps!$K$2,Sales_Reps!$B$2:$K$2,0))*I340</f>
        <v>34851.375</v>
      </c>
    </row>
    <row r="341" spans="2:12" x14ac:dyDescent="0.25">
      <c r="B341" s="49" t="s">
        <v>594</v>
      </c>
      <c r="C341" s="49" t="s">
        <v>216</v>
      </c>
      <c r="D341" s="51" t="s">
        <v>1593</v>
      </c>
      <c r="E341" s="48" t="s">
        <v>3510</v>
      </c>
      <c r="F341" s="48" t="s">
        <v>2585</v>
      </c>
      <c r="G341" s="48" t="s">
        <v>7</v>
      </c>
      <c r="H341" s="57">
        <v>99497</v>
      </c>
      <c r="I341" s="56">
        <v>350901</v>
      </c>
      <c r="J341" s="53">
        <v>44701</v>
      </c>
      <c r="K341" s="54">
        <v>4</v>
      </c>
      <c r="L341" s="56">
        <f>INDEX(Sales_Reps!$B$2:$K$11,MATCH(Orders!K341,Sales_Reps!$G$2:$G$11,0),MATCH(Sales_Reps!$K$2,Sales_Reps!$B$2:$K$2,0))*I341</f>
        <v>38599.11</v>
      </c>
    </row>
    <row r="342" spans="2:12" x14ac:dyDescent="0.25">
      <c r="B342" s="49" t="s">
        <v>595</v>
      </c>
      <c r="C342" s="49" t="s">
        <v>191</v>
      </c>
      <c r="D342" s="51" t="s">
        <v>1594</v>
      </c>
      <c r="E342" s="48" t="s">
        <v>3511</v>
      </c>
      <c r="F342" s="48" t="s">
        <v>2586</v>
      </c>
      <c r="G342" s="48" t="s">
        <v>58</v>
      </c>
      <c r="H342" s="57">
        <v>70470</v>
      </c>
      <c r="I342" s="56">
        <v>298888</v>
      </c>
      <c r="J342" s="53">
        <v>44883</v>
      </c>
      <c r="K342" s="54">
        <v>6</v>
      </c>
      <c r="L342" s="56">
        <f>INDEX(Sales_Reps!$B$2:$K$11,MATCH(Orders!K342,Sales_Reps!$G$2:$G$11,0),MATCH(Sales_Reps!$K$2,Sales_Reps!$B$2:$K$2,0))*I342</f>
        <v>29888.800000000003</v>
      </c>
    </row>
    <row r="343" spans="2:12" x14ac:dyDescent="0.25">
      <c r="B343" s="49" t="s">
        <v>596</v>
      </c>
      <c r="C343" s="49" t="s">
        <v>128</v>
      </c>
      <c r="D343" s="51" t="s">
        <v>1595</v>
      </c>
      <c r="E343" s="64" t="s">
        <v>4152</v>
      </c>
      <c r="F343" s="48" t="s">
        <v>2587</v>
      </c>
      <c r="G343" s="48" t="s">
        <v>45</v>
      </c>
      <c r="H343" s="57">
        <v>24325</v>
      </c>
      <c r="I343" s="56">
        <v>394225</v>
      </c>
      <c r="J343" s="53">
        <v>44621</v>
      </c>
      <c r="K343" s="54">
        <v>2</v>
      </c>
      <c r="L343" s="56">
        <f>INDEX(Sales_Reps!$B$2:$K$11,MATCH(Orders!K343,Sales_Reps!$G$2:$G$11,0),MATCH(Sales_Reps!$K$2,Sales_Reps!$B$2:$K$2,0))*I343</f>
        <v>49278.125</v>
      </c>
    </row>
    <row r="344" spans="2:12" x14ac:dyDescent="0.25">
      <c r="B344" s="49" t="s">
        <v>597</v>
      </c>
      <c r="C344" s="49" t="s">
        <v>163</v>
      </c>
      <c r="D344" s="51" t="s">
        <v>1596</v>
      </c>
      <c r="E344" s="48" t="s">
        <v>3512</v>
      </c>
      <c r="F344" s="48" t="s">
        <v>2375</v>
      </c>
      <c r="G344" s="48" t="s">
        <v>57</v>
      </c>
      <c r="H344" s="57">
        <v>93808</v>
      </c>
      <c r="I344" s="56">
        <v>381039</v>
      </c>
      <c r="J344" s="53">
        <v>44763</v>
      </c>
      <c r="K344" s="54">
        <v>2</v>
      </c>
      <c r="L344" s="56">
        <f>INDEX(Sales_Reps!$B$2:$K$11,MATCH(Orders!K344,Sales_Reps!$G$2:$G$11,0),MATCH(Sales_Reps!$K$2,Sales_Reps!$B$2:$K$2,0))*I344</f>
        <v>47629.875</v>
      </c>
    </row>
    <row r="345" spans="2:12" x14ac:dyDescent="0.25">
      <c r="B345" s="49" t="s">
        <v>598</v>
      </c>
      <c r="C345" s="49" t="s">
        <v>155</v>
      </c>
      <c r="D345" s="51" t="s">
        <v>1597</v>
      </c>
      <c r="E345" s="48" t="s">
        <v>3513</v>
      </c>
      <c r="F345" s="48" t="s">
        <v>2588</v>
      </c>
      <c r="G345" s="48" t="s">
        <v>58</v>
      </c>
      <c r="H345" s="57">
        <v>70350</v>
      </c>
      <c r="I345" s="56">
        <v>398062</v>
      </c>
      <c r="J345" s="53">
        <v>44700</v>
      </c>
      <c r="K345" s="54">
        <v>5</v>
      </c>
      <c r="L345" s="56">
        <f>INDEX(Sales_Reps!$B$2:$K$11,MATCH(Orders!K345,Sales_Reps!$G$2:$G$11,0),MATCH(Sales_Reps!$K$2,Sales_Reps!$B$2:$K$2,0))*I345</f>
        <v>39806.200000000004</v>
      </c>
    </row>
    <row r="346" spans="2:12" x14ac:dyDescent="0.25">
      <c r="B346" s="49" t="s">
        <v>599</v>
      </c>
      <c r="C346" s="49" t="s">
        <v>163</v>
      </c>
      <c r="D346" s="51" t="s">
        <v>1598</v>
      </c>
      <c r="E346" s="48" t="s">
        <v>3514</v>
      </c>
      <c r="F346" s="48" t="s">
        <v>2336</v>
      </c>
      <c r="G346" s="48" t="s">
        <v>33</v>
      </c>
      <c r="H346" s="57">
        <v>56358</v>
      </c>
      <c r="I346" s="56">
        <v>316037</v>
      </c>
      <c r="J346" s="53">
        <v>44638</v>
      </c>
      <c r="K346" s="54">
        <v>2</v>
      </c>
      <c r="L346" s="56">
        <f>INDEX(Sales_Reps!$B$2:$K$11,MATCH(Orders!K346,Sales_Reps!$G$2:$G$11,0),MATCH(Sales_Reps!$K$2,Sales_Reps!$B$2:$K$2,0))*I346</f>
        <v>39504.625</v>
      </c>
    </row>
    <row r="347" spans="2:12" x14ac:dyDescent="0.25">
      <c r="B347" s="49" t="s">
        <v>600</v>
      </c>
      <c r="C347" s="49" t="s">
        <v>126</v>
      </c>
      <c r="D347" s="51" t="s">
        <v>1599</v>
      </c>
      <c r="E347" s="48" t="s">
        <v>3515</v>
      </c>
      <c r="F347" s="48" t="s">
        <v>2589</v>
      </c>
      <c r="G347" s="48" t="s">
        <v>24</v>
      </c>
      <c r="H347" s="57">
        <v>92255</v>
      </c>
      <c r="I347" s="56">
        <v>344761</v>
      </c>
      <c r="J347" s="53">
        <v>44635</v>
      </c>
      <c r="K347" s="54">
        <v>1</v>
      </c>
      <c r="L347" s="56">
        <f>INDEX(Sales_Reps!$B$2:$K$11,MATCH(Orders!K347,Sales_Reps!$G$2:$G$11,0),MATCH(Sales_Reps!$K$2,Sales_Reps!$B$2:$K$2,0))*I347</f>
        <v>51714.15</v>
      </c>
    </row>
    <row r="348" spans="2:12" x14ac:dyDescent="0.25">
      <c r="B348" s="49" t="s">
        <v>601</v>
      </c>
      <c r="C348" s="49" t="s">
        <v>186</v>
      </c>
      <c r="D348" s="51" t="s">
        <v>1600</v>
      </c>
      <c r="E348" s="48" t="s">
        <v>3516</v>
      </c>
      <c r="F348" s="48" t="s">
        <v>2590</v>
      </c>
      <c r="G348" s="48" t="s">
        <v>26</v>
      </c>
      <c r="H348" s="57">
        <v>76072</v>
      </c>
      <c r="I348" s="56">
        <v>283745</v>
      </c>
      <c r="J348" s="53">
        <v>44879</v>
      </c>
      <c r="K348" s="54">
        <v>3</v>
      </c>
      <c r="L348" s="56">
        <f>INDEX(Sales_Reps!$B$2:$K$11,MATCH(Orders!K348,Sales_Reps!$G$2:$G$11,0),MATCH(Sales_Reps!$K$2,Sales_Reps!$B$2:$K$2,0))*I348</f>
        <v>34049.4</v>
      </c>
    </row>
    <row r="349" spans="2:12" x14ac:dyDescent="0.25">
      <c r="B349" s="49" t="s">
        <v>602</v>
      </c>
      <c r="C349" s="49" t="s">
        <v>214</v>
      </c>
      <c r="D349" s="51" t="s">
        <v>1601</v>
      </c>
      <c r="E349" s="48" t="s">
        <v>3517</v>
      </c>
      <c r="F349" s="48" t="s">
        <v>2591</v>
      </c>
      <c r="G349" s="48" t="s">
        <v>37</v>
      </c>
      <c r="H349" s="57">
        <v>4513</v>
      </c>
      <c r="I349" s="56">
        <v>261120</v>
      </c>
      <c r="J349" s="53">
        <v>44762</v>
      </c>
      <c r="K349" s="54">
        <v>4</v>
      </c>
      <c r="L349" s="56">
        <f>INDEX(Sales_Reps!$B$2:$K$11,MATCH(Orders!K349,Sales_Reps!$G$2:$G$11,0),MATCH(Sales_Reps!$K$2,Sales_Reps!$B$2:$K$2,0))*I349</f>
        <v>28723.200000000001</v>
      </c>
    </row>
    <row r="350" spans="2:12" x14ac:dyDescent="0.25">
      <c r="B350" s="49" t="s">
        <v>603</v>
      </c>
      <c r="C350" s="49" t="s">
        <v>181</v>
      </c>
      <c r="D350" s="51" t="s">
        <v>1602</v>
      </c>
      <c r="E350" s="48" t="s">
        <v>3518</v>
      </c>
      <c r="F350" s="48" t="s">
        <v>2592</v>
      </c>
      <c r="G350" s="48" t="s">
        <v>42</v>
      </c>
      <c r="H350" s="57">
        <v>35723</v>
      </c>
      <c r="I350" s="56">
        <v>416531</v>
      </c>
      <c r="J350" s="53">
        <v>44800</v>
      </c>
      <c r="K350" s="54">
        <v>5</v>
      </c>
      <c r="L350" s="56">
        <f>INDEX(Sales_Reps!$B$2:$K$11,MATCH(Orders!K350,Sales_Reps!$G$2:$G$11,0),MATCH(Sales_Reps!$K$2,Sales_Reps!$B$2:$K$2,0))*I350</f>
        <v>41653.100000000006</v>
      </c>
    </row>
    <row r="351" spans="2:12" x14ac:dyDescent="0.25">
      <c r="B351" s="49" t="s">
        <v>604</v>
      </c>
      <c r="C351" s="49" t="s">
        <v>128</v>
      </c>
      <c r="D351" s="51" t="s">
        <v>1603</v>
      </c>
      <c r="E351" s="48" t="s">
        <v>3519</v>
      </c>
      <c r="F351" s="48" t="s">
        <v>2593</v>
      </c>
      <c r="G351" s="48" t="s">
        <v>55</v>
      </c>
      <c r="H351" s="57">
        <v>32343</v>
      </c>
      <c r="I351" s="56">
        <v>301842</v>
      </c>
      <c r="J351" s="53">
        <v>44916</v>
      </c>
      <c r="K351" s="54">
        <v>1</v>
      </c>
      <c r="L351" s="56">
        <f>INDEX(Sales_Reps!$B$2:$K$11,MATCH(Orders!K351,Sales_Reps!$G$2:$G$11,0),MATCH(Sales_Reps!$K$2,Sales_Reps!$B$2:$K$2,0))*I351</f>
        <v>45276.299999999996</v>
      </c>
    </row>
    <row r="352" spans="2:12" x14ac:dyDescent="0.25">
      <c r="B352" s="49" t="s">
        <v>605</v>
      </c>
      <c r="C352" s="49" t="s">
        <v>162</v>
      </c>
      <c r="D352" s="51" t="s">
        <v>1604</v>
      </c>
      <c r="E352" s="48" t="s">
        <v>3520</v>
      </c>
      <c r="F352" s="48" t="s">
        <v>2594</v>
      </c>
      <c r="G352" s="48" t="s">
        <v>41</v>
      </c>
      <c r="H352" s="57">
        <v>44661</v>
      </c>
      <c r="I352" s="56">
        <v>369370</v>
      </c>
      <c r="J352" s="53">
        <v>44588</v>
      </c>
      <c r="K352" s="54">
        <v>3</v>
      </c>
      <c r="L352" s="56">
        <f>INDEX(Sales_Reps!$B$2:$K$11,MATCH(Orders!K352,Sales_Reps!$G$2:$G$11,0),MATCH(Sales_Reps!$K$2,Sales_Reps!$B$2:$K$2,0))*I352</f>
        <v>44324.4</v>
      </c>
    </row>
    <row r="353" spans="2:12" x14ac:dyDescent="0.25">
      <c r="B353" s="49" t="s">
        <v>606</v>
      </c>
      <c r="C353" s="49" t="s">
        <v>145</v>
      </c>
      <c r="D353" s="51" t="s">
        <v>1605</v>
      </c>
      <c r="E353" s="48" t="s">
        <v>3521</v>
      </c>
      <c r="F353" s="48" t="s">
        <v>2595</v>
      </c>
      <c r="G353" s="48" t="s">
        <v>9</v>
      </c>
      <c r="H353" s="57">
        <v>87962</v>
      </c>
      <c r="I353" s="56">
        <v>427941</v>
      </c>
      <c r="J353" s="53">
        <v>44820</v>
      </c>
      <c r="K353" s="54">
        <v>2</v>
      </c>
      <c r="L353" s="56">
        <f>INDEX(Sales_Reps!$B$2:$K$11,MATCH(Orders!K353,Sales_Reps!$G$2:$G$11,0),MATCH(Sales_Reps!$K$2,Sales_Reps!$B$2:$K$2,0))*I353</f>
        <v>53492.625</v>
      </c>
    </row>
    <row r="354" spans="2:12" x14ac:dyDescent="0.25">
      <c r="B354" s="49" t="s">
        <v>607</v>
      </c>
      <c r="C354" s="49" t="s">
        <v>146</v>
      </c>
      <c r="D354" s="51" t="s">
        <v>1606</v>
      </c>
      <c r="E354" s="48" t="s">
        <v>3522</v>
      </c>
      <c r="F354" s="48" t="s">
        <v>2596</v>
      </c>
      <c r="G354" s="48" t="s">
        <v>48</v>
      </c>
      <c r="H354" s="57">
        <v>67005</v>
      </c>
      <c r="I354" s="56">
        <v>399166</v>
      </c>
      <c r="J354" s="53">
        <v>44704</v>
      </c>
      <c r="K354" s="54">
        <v>4</v>
      </c>
      <c r="L354" s="56">
        <f>INDEX(Sales_Reps!$B$2:$K$11,MATCH(Orders!K354,Sales_Reps!$G$2:$G$11,0),MATCH(Sales_Reps!$K$2,Sales_Reps!$B$2:$K$2,0))*I354</f>
        <v>43908.26</v>
      </c>
    </row>
    <row r="355" spans="2:12" x14ac:dyDescent="0.25">
      <c r="B355" s="49" t="s">
        <v>608</v>
      </c>
      <c r="C355" s="49" t="s">
        <v>217</v>
      </c>
      <c r="D355" s="51" t="s">
        <v>1607</v>
      </c>
      <c r="E355" s="48" t="s">
        <v>3523</v>
      </c>
      <c r="F355" s="48" t="s">
        <v>2597</v>
      </c>
      <c r="G355" s="48" t="s">
        <v>57</v>
      </c>
      <c r="H355" s="57">
        <v>37326</v>
      </c>
      <c r="I355" s="56">
        <v>353467</v>
      </c>
      <c r="J355" s="53">
        <v>44569</v>
      </c>
      <c r="K355" s="54">
        <v>6</v>
      </c>
      <c r="L355" s="56">
        <f>INDEX(Sales_Reps!$B$2:$K$11,MATCH(Orders!K355,Sales_Reps!$G$2:$G$11,0),MATCH(Sales_Reps!$K$2,Sales_Reps!$B$2:$K$2,0))*I355</f>
        <v>35346.700000000004</v>
      </c>
    </row>
    <row r="356" spans="2:12" x14ac:dyDescent="0.25">
      <c r="B356" s="49" t="s">
        <v>609</v>
      </c>
      <c r="C356" s="49" t="s">
        <v>132</v>
      </c>
      <c r="D356" s="51" t="s">
        <v>1608</v>
      </c>
      <c r="E356" s="48" t="s">
        <v>3524</v>
      </c>
      <c r="F356" s="48" t="s">
        <v>2598</v>
      </c>
      <c r="G356" s="48" t="s">
        <v>54</v>
      </c>
      <c r="H356" s="57">
        <v>12009</v>
      </c>
      <c r="I356" s="56">
        <v>448615</v>
      </c>
      <c r="J356" s="53">
        <v>44774</v>
      </c>
      <c r="K356" s="54">
        <v>6</v>
      </c>
      <c r="L356" s="56">
        <f>INDEX(Sales_Reps!$B$2:$K$11,MATCH(Orders!K356,Sales_Reps!$G$2:$G$11,0),MATCH(Sales_Reps!$K$2,Sales_Reps!$B$2:$K$2,0))*I356</f>
        <v>44861.5</v>
      </c>
    </row>
    <row r="357" spans="2:12" x14ac:dyDescent="0.25">
      <c r="B357" s="49" t="s">
        <v>610</v>
      </c>
      <c r="C357" s="49" t="s">
        <v>169</v>
      </c>
      <c r="D357" s="51" t="s">
        <v>1609</v>
      </c>
      <c r="E357" s="48" t="s">
        <v>3525</v>
      </c>
      <c r="F357" s="48" t="s">
        <v>2599</v>
      </c>
      <c r="G357" s="48" t="s">
        <v>16</v>
      </c>
      <c r="H357" s="57">
        <v>90732</v>
      </c>
      <c r="I357" s="56">
        <v>357862</v>
      </c>
      <c r="J357" s="53">
        <v>44897</v>
      </c>
      <c r="K357" s="54">
        <v>6</v>
      </c>
      <c r="L357" s="56">
        <f>INDEX(Sales_Reps!$B$2:$K$11,MATCH(Orders!K357,Sales_Reps!$G$2:$G$11,0),MATCH(Sales_Reps!$K$2,Sales_Reps!$B$2:$K$2,0))*I357</f>
        <v>35786.200000000004</v>
      </c>
    </row>
    <row r="358" spans="2:12" x14ac:dyDescent="0.25">
      <c r="B358" s="49" t="s">
        <v>611</v>
      </c>
      <c r="C358" s="49" t="s">
        <v>185</v>
      </c>
      <c r="D358" s="51" t="s">
        <v>1610</v>
      </c>
      <c r="E358" s="48" t="s">
        <v>3526</v>
      </c>
      <c r="F358" s="48" t="s">
        <v>2600</v>
      </c>
      <c r="G358" s="48" t="s">
        <v>55</v>
      </c>
      <c r="H358" s="57">
        <v>39989</v>
      </c>
      <c r="I358" s="56">
        <v>313008</v>
      </c>
      <c r="J358" s="53">
        <v>44588</v>
      </c>
      <c r="K358" s="54">
        <v>1</v>
      </c>
      <c r="L358" s="56">
        <f>INDEX(Sales_Reps!$B$2:$K$11,MATCH(Orders!K358,Sales_Reps!$G$2:$G$11,0),MATCH(Sales_Reps!$K$2,Sales_Reps!$B$2:$K$2,0))*I358</f>
        <v>46951.199999999997</v>
      </c>
    </row>
    <row r="359" spans="2:12" x14ac:dyDescent="0.25">
      <c r="B359" s="49" t="s">
        <v>612</v>
      </c>
      <c r="C359" s="49" t="s">
        <v>122</v>
      </c>
      <c r="D359" s="51" t="s">
        <v>1611</v>
      </c>
      <c r="E359" s="48" t="s">
        <v>3527</v>
      </c>
      <c r="F359" s="48" t="s">
        <v>2601</v>
      </c>
      <c r="G359" s="48" t="s">
        <v>40</v>
      </c>
      <c r="H359" s="57">
        <v>99392</v>
      </c>
      <c r="I359" s="56">
        <v>396860</v>
      </c>
      <c r="J359" s="53">
        <v>44574</v>
      </c>
      <c r="K359" s="54">
        <v>1</v>
      </c>
      <c r="L359" s="56">
        <f>INDEX(Sales_Reps!$B$2:$K$11,MATCH(Orders!K359,Sales_Reps!$G$2:$G$11,0),MATCH(Sales_Reps!$K$2,Sales_Reps!$B$2:$K$2,0))*I359</f>
        <v>59529</v>
      </c>
    </row>
    <row r="360" spans="2:12" x14ac:dyDescent="0.25">
      <c r="B360" s="49" t="s">
        <v>613</v>
      </c>
      <c r="C360" s="49" t="s">
        <v>162</v>
      </c>
      <c r="D360" s="51" t="s">
        <v>1612</v>
      </c>
      <c r="E360" s="48" t="s">
        <v>3528</v>
      </c>
      <c r="F360" s="48" t="s">
        <v>2602</v>
      </c>
      <c r="G360" s="48" t="s">
        <v>19</v>
      </c>
      <c r="H360" s="57">
        <v>14945</v>
      </c>
      <c r="I360" s="56">
        <v>271512</v>
      </c>
      <c r="J360" s="53">
        <v>44578</v>
      </c>
      <c r="K360" s="54">
        <v>4</v>
      </c>
      <c r="L360" s="56">
        <f>INDEX(Sales_Reps!$B$2:$K$11,MATCH(Orders!K360,Sales_Reps!$G$2:$G$11,0),MATCH(Sales_Reps!$K$2,Sales_Reps!$B$2:$K$2,0))*I360</f>
        <v>29866.32</v>
      </c>
    </row>
    <row r="361" spans="2:12" x14ac:dyDescent="0.25">
      <c r="B361" s="49" t="s">
        <v>614</v>
      </c>
      <c r="C361" s="49" t="s">
        <v>212</v>
      </c>
      <c r="D361" s="51" t="s">
        <v>1613</v>
      </c>
      <c r="E361" s="48" t="s">
        <v>3529</v>
      </c>
      <c r="F361" s="48" t="s">
        <v>2603</v>
      </c>
      <c r="G361" s="48" t="s">
        <v>33</v>
      </c>
      <c r="H361" s="57">
        <v>86811</v>
      </c>
      <c r="I361" s="56">
        <v>299469</v>
      </c>
      <c r="J361" s="53">
        <v>44818</v>
      </c>
      <c r="K361" s="54">
        <v>1</v>
      </c>
      <c r="L361" s="56">
        <f>INDEX(Sales_Reps!$B$2:$K$11,MATCH(Orders!K361,Sales_Reps!$G$2:$G$11,0),MATCH(Sales_Reps!$K$2,Sales_Reps!$B$2:$K$2,0))*I361</f>
        <v>44920.35</v>
      </c>
    </row>
    <row r="362" spans="2:12" x14ac:dyDescent="0.25">
      <c r="B362" s="49" t="s">
        <v>615</v>
      </c>
      <c r="C362" s="49" t="s">
        <v>144</v>
      </c>
      <c r="D362" s="51" t="s">
        <v>1614</v>
      </c>
      <c r="E362" s="48" t="s">
        <v>3530</v>
      </c>
      <c r="F362" s="48" t="s">
        <v>2604</v>
      </c>
      <c r="G362" s="48" t="s">
        <v>24</v>
      </c>
      <c r="H362" s="57">
        <v>53027</v>
      </c>
      <c r="I362" s="56">
        <v>313964</v>
      </c>
      <c r="J362" s="53">
        <v>44621</v>
      </c>
      <c r="K362" s="54">
        <v>1</v>
      </c>
      <c r="L362" s="56">
        <f>INDEX(Sales_Reps!$B$2:$K$11,MATCH(Orders!K362,Sales_Reps!$G$2:$G$11,0),MATCH(Sales_Reps!$K$2,Sales_Reps!$B$2:$K$2,0))*I362</f>
        <v>47094.6</v>
      </c>
    </row>
    <row r="363" spans="2:12" x14ac:dyDescent="0.25">
      <c r="B363" s="49" t="s">
        <v>616</v>
      </c>
      <c r="C363" s="49" t="s">
        <v>140</v>
      </c>
      <c r="D363" s="51" t="s">
        <v>1615</v>
      </c>
      <c r="E363" s="48" t="s">
        <v>3531</v>
      </c>
      <c r="F363" s="48" t="s">
        <v>2605</v>
      </c>
      <c r="G363" s="48" t="s">
        <v>32</v>
      </c>
      <c r="H363" s="57">
        <v>30266</v>
      </c>
      <c r="I363" s="56">
        <v>330418</v>
      </c>
      <c r="J363" s="53">
        <v>44653</v>
      </c>
      <c r="K363" s="54">
        <v>5</v>
      </c>
      <c r="L363" s="56">
        <f>INDEX(Sales_Reps!$B$2:$K$11,MATCH(Orders!K363,Sales_Reps!$G$2:$G$11,0),MATCH(Sales_Reps!$K$2,Sales_Reps!$B$2:$K$2,0))*I363</f>
        <v>33041.800000000003</v>
      </c>
    </row>
    <row r="364" spans="2:12" x14ac:dyDescent="0.25">
      <c r="B364" s="49" t="s">
        <v>617</v>
      </c>
      <c r="C364" s="49" t="s">
        <v>186</v>
      </c>
      <c r="D364" s="51" t="s">
        <v>1616</v>
      </c>
      <c r="E364" s="48" t="s">
        <v>3532</v>
      </c>
      <c r="F364" s="48" t="s">
        <v>2606</v>
      </c>
      <c r="G364" s="48" t="s">
        <v>23</v>
      </c>
      <c r="H364" s="57">
        <v>3676</v>
      </c>
      <c r="I364" s="56">
        <v>421214</v>
      </c>
      <c r="J364" s="53">
        <v>44730</v>
      </c>
      <c r="K364" s="54">
        <v>5</v>
      </c>
      <c r="L364" s="56">
        <f>INDEX(Sales_Reps!$B$2:$K$11,MATCH(Orders!K364,Sales_Reps!$G$2:$G$11,0),MATCH(Sales_Reps!$K$2,Sales_Reps!$B$2:$K$2,0))*I364</f>
        <v>42121.4</v>
      </c>
    </row>
    <row r="365" spans="2:12" x14ac:dyDescent="0.25">
      <c r="B365" s="49" t="s">
        <v>618</v>
      </c>
      <c r="C365" s="49" t="s">
        <v>166</v>
      </c>
      <c r="D365" s="51" t="s">
        <v>1617</v>
      </c>
      <c r="E365" s="48" t="s">
        <v>3533</v>
      </c>
      <c r="F365" s="48" t="s">
        <v>2607</v>
      </c>
      <c r="G365" s="48" t="s">
        <v>101</v>
      </c>
      <c r="H365" s="57">
        <v>73974</v>
      </c>
      <c r="I365" s="56">
        <v>409969</v>
      </c>
      <c r="J365" s="53">
        <v>44783</v>
      </c>
      <c r="K365" s="54">
        <v>2</v>
      </c>
      <c r="L365" s="56">
        <f>INDEX(Sales_Reps!$B$2:$K$11,MATCH(Orders!K365,Sales_Reps!$G$2:$G$11,0),MATCH(Sales_Reps!$K$2,Sales_Reps!$B$2:$K$2,0))*I365</f>
        <v>51246.125</v>
      </c>
    </row>
    <row r="366" spans="2:12" x14ac:dyDescent="0.25">
      <c r="B366" s="49" t="s">
        <v>619</v>
      </c>
      <c r="C366" s="49" t="s">
        <v>197</v>
      </c>
      <c r="D366" s="51" t="s">
        <v>1618</v>
      </c>
      <c r="E366" s="48" t="s">
        <v>3534</v>
      </c>
      <c r="F366" s="48" t="s">
        <v>2608</v>
      </c>
      <c r="G366" s="48" t="s">
        <v>26</v>
      </c>
      <c r="H366" s="57">
        <v>81057</v>
      </c>
      <c r="I366" s="56">
        <v>429230</v>
      </c>
      <c r="J366" s="53">
        <v>44601</v>
      </c>
      <c r="K366" s="54">
        <v>1</v>
      </c>
      <c r="L366" s="56">
        <f>INDEX(Sales_Reps!$B$2:$K$11,MATCH(Orders!K366,Sales_Reps!$G$2:$G$11,0),MATCH(Sales_Reps!$K$2,Sales_Reps!$B$2:$K$2,0))*I366</f>
        <v>64384.5</v>
      </c>
    </row>
    <row r="367" spans="2:12" x14ac:dyDescent="0.25">
      <c r="B367" s="49" t="s">
        <v>620</v>
      </c>
      <c r="C367" s="49" t="s">
        <v>206</v>
      </c>
      <c r="D367" s="51" t="s">
        <v>1619</v>
      </c>
      <c r="E367" s="64" t="s">
        <v>4153</v>
      </c>
      <c r="F367" s="48" t="s">
        <v>2609</v>
      </c>
      <c r="G367" s="48" t="s">
        <v>35</v>
      </c>
      <c r="H367" s="57">
        <v>29315</v>
      </c>
      <c r="I367" s="56">
        <v>323799</v>
      </c>
      <c r="J367" s="53">
        <v>44794</v>
      </c>
      <c r="K367" s="54">
        <v>4</v>
      </c>
      <c r="L367" s="56">
        <f>INDEX(Sales_Reps!$B$2:$K$11,MATCH(Orders!K367,Sales_Reps!$G$2:$G$11,0),MATCH(Sales_Reps!$K$2,Sales_Reps!$B$2:$K$2,0))*I367</f>
        <v>35617.89</v>
      </c>
    </row>
    <row r="368" spans="2:12" x14ac:dyDescent="0.25">
      <c r="B368" s="49" t="s">
        <v>621</v>
      </c>
      <c r="C368" s="49" t="s">
        <v>170</v>
      </c>
      <c r="D368" s="51" t="s">
        <v>1620</v>
      </c>
      <c r="E368" s="48" t="s">
        <v>3535</v>
      </c>
      <c r="F368" s="48" t="s">
        <v>2610</v>
      </c>
      <c r="G368" s="48" t="s">
        <v>26</v>
      </c>
      <c r="H368" s="57">
        <v>49613</v>
      </c>
      <c r="I368" s="56">
        <v>261631</v>
      </c>
      <c r="J368" s="53">
        <v>44899</v>
      </c>
      <c r="K368" s="54">
        <v>4</v>
      </c>
      <c r="L368" s="56">
        <f>INDEX(Sales_Reps!$B$2:$K$11,MATCH(Orders!K368,Sales_Reps!$G$2:$G$11,0),MATCH(Sales_Reps!$K$2,Sales_Reps!$B$2:$K$2,0))*I368</f>
        <v>28779.41</v>
      </c>
    </row>
    <row r="369" spans="2:12" x14ac:dyDescent="0.25">
      <c r="B369" s="49" t="s">
        <v>622</v>
      </c>
      <c r="C369" s="49" t="s">
        <v>128</v>
      </c>
      <c r="D369" s="51" t="s">
        <v>1621</v>
      </c>
      <c r="E369" s="48" t="s">
        <v>3536</v>
      </c>
      <c r="F369" s="48" t="s">
        <v>2611</v>
      </c>
      <c r="G369" s="48" t="s">
        <v>55</v>
      </c>
      <c r="H369" s="57">
        <v>46923</v>
      </c>
      <c r="I369" s="56">
        <v>313548</v>
      </c>
      <c r="J369" s="53">
        <v>44635</v>
      </c>
      <c r="K369" s="54">
        <v>3</v>
      </c>
      <c r="L369" s="56">
        <f>INDEX(Sales_Reps!$B$2:$K$11,MATCH(Orders!K369,Sales_Reps!$G$2:$G$11,0),MATCH(Sales_Reps!$K$2,Sales_Reps!$B$2:$K$2,0))*I369</f>
        <v>37625.760000000002</v>
      </c>
    </row>
    <row r="370" spans="2:12" x14ac:dyDescent="0.25">
      <c r="B370" s="49" t="s">
        <v>623</v>
      </c>
      <c r="C370" s="49" t="s">
        <v>164</v>
      </c>
      <c r="D370" s="51" t="s">
        <v>1622</v>
      </c>
      <c r="E370" s="48" t="s">
        <v>3537</v>
      </c>
      <c r="F370" s="48" t="s">
        <v>2612</v>
      </c>
      <c r="G370" s="48" t="s">
        <v>59</v>
      </c>
      <c r="H370" s="57">
        <v>16050</v>
      </c>
      <c r="I370" s="56">
        <v>323805</v>
      </c>
      <c r="J370" s="53">
        <v>44902</v>
      </c>
      <c r="K370" s="54">
        <v>5</v>
      </c>
      <c r="L370" s="56">
        <f>INDEX(Sales_Reps!$B$2:$K$11,MATCH(Orders!K370,Sales_Reps!$G$2:$G$11,0),MATCH(Sales_Reps!$K$2,Sales_Reps!$B$2:$K$2,0))*I370</f>
        <v>32380.5</v>
      </c>
    </row>
    <row r="371" spans="2:12" x14ac:dyDescent="0.25">
      <c r="B371" s="49" t="s">
        <v>624</v>
      </c>
      <c r="C371" s="49" t="s">
        <v>208</v>
      </c>
      <c r="D371" s="51" t="s">
        <v>1623</v>
      </c>
      <c r="E371" s="48" t="s">
        <v>3538</v>
      </c>
      <c r="F371" s="48" t="s">
        <v>2613</v>
      </c>
      <c r="G371" s="48" t="s">
        <v>11</v>
      </c>
      <c r="H371" s="57">
        <v>6270</v>
      </c>
      <c r="I371" s="56">
        <v>263615</v>
      </c>
      <c r="J371" s="53">
        <v>44813</v>
      </c>
      <c r="K371" s="54">
        <v>4</v>
      </c>
      <c r="L371" s="56">
        <f>INDEX(Sales_Reps!$B$2:$K$11,MATCH(Orders!K371,Sales_Reps!$G$2:$G$11,0),MATCH(Sales_Reps!$K$2,Sales_Reps!$B$2:$K$2,0))*I371</f>
        <v>28997.65</v>
      </c>
    </row>
    <row r="372" spans="2:12" x14ac:dyDescent="0.25">
      <c r="B372" s="49" t="s">
        <v>625</v>
      </c>
      <c r="C372" s="49" t="s">
        <v>215</v>
      </c>
      <c r="D372" s="51" t="s">
        <v>1624</v>
      </c>
      <c r="E372" s="48" t="s">
        <v>3539</v>
      </c>
      <c r="F372" s="48" t="s">
        <v>2614</v>
      </c>
      <c r="G372" s="48" t="s">
        <v>14</v>
      </c>
      <c r="H372" s="57">
        <v>59292</v>
      </c>
      <c r="I372" s="56">
        <v>271679</v>
      </c>
      <c r="J372" s="53">
        <v>44633</v>
      </c>
      <c r="K372" s="54">
        <v>4</v>
      </c>
      <c r="L372" s="56">
        <f>INDEX(Sales_Reps!$B$2:$K$11,MATCH(Orders!K372,Sales_Reps!$G$2:$G$11,0),MATCH(Sales_Reps!$K$2,Sales_Reps!$B$2:$K$2,0))*I372</f>
        <v>29884.69</v>
      </c>
    </row>
    <row r="373" spans="2:12" x14ac:dyDescent="0.25">
      <c r="B373" s="49" t="s">
        <v>626</v>
      </c>
      <c r="C373" s="49" t="s">
        <v>196</v>
      </c>
      <c r="D373" s="51" t="s">
        <v>1625</v>
      </c>
      <c r="E373" s="48" t="s">
        <v>3540</v>
      </c>
      <c r="F373" s="48" t="s">
        <v>2615</v>
      </c>
      <c r="G373" s="48" t="s">
        <v>57</v>
      </c>
      <c r="H373" s="57">
        <v>48572</v>
      </c>
      <c r="I373" s="56">
        <v>400605</v>
      </c>
      <c r="J373" s="53">
        <v>44897</v>
      </c>
      <c r="K373" s="54">
        <v>3</v>
      </c>
      <c r="L373" s="56">
        <f>INDEX(Sales_Reps!$B$2:$K$11,MATCH(Orders!K373,Sales_Reps!$G$2:$G$11,0),MATCH(Sales_Reps!$K$2,Sales_Reps!$B$2:$K$2,0))*I373</f>
        <v>48072.6</v>
      </c>
    </row>
    <row r="374" spans="2:12" x14ac:dyDescent="0.25">
      <c r="B374" s="49" t="s">
        <v>627</v>
      </c>
      <c r="C374" s="49" t="s">
        <v>148</v>
      </c>
      <c r="D374" s="51" t="s">
        <v>1626</v>
      </c>
      <c r="E374" s="48" t="s">
        <v>3541</v>
      </c>
      <c r="F374" s="48" t="s">
        <v>2329</v>
      </c>
      <c r="G374" s="48" t="s">
        <v>32</v>
      </c>
      <c r="H374" s="57">
        <v>27512</v>
      </c>
      <c r="I374" s="56">
        <v>352246</v>
      </c>
      <c r="J374" s="53">
        <v>44631</v>
      </c>
      <c r="K374" s="54">
        <v>4</v>
      </c>
      <c r="L374" s="56">
        <f>INDEX(Sales_Reps!$B$2:$K$11,MATCH(Orders!K374,Sales_Reps!$G$2:$G$11,0),MATCH(Sales_Reps!$K$2,Sales_Reps!$B$2:$K$2,0))*I374</f>
        <v>38747.06</v>
      </c>
    </row>
    <row r="375" spans="2:12" x14ac:dyDescent="0.25">
      <c r="B375" s="49" t="s">
        <v>628</v>
      </c>
      <c r="C375" s="49" t="s">
        <v>195</v>
      </c>
      <c r="D375" s="51" t="s">
        <v>1627</v>
      </c>
      <c r="E375" s="48" t="s">
        <v>3542</v>
      </c>
      <c r="F375" s="48" t="s">
        <v>2616</v>
      </c>
      <c r="G375" s="48" t="s">
        <v>15</v>
      </c>
      <c r="H375" s="57">
        <v>23932</v>
      </c>
      <c r="I375" s="56">
        <v>388000</v>
      </c>
      <c r="J375" s="53">
        <v>44681</v>
      </c>
      <c r="K375" s="54">
        <v>2</v>
      </c>
      <c r="L375" s="56">
        <f>INDEX(Sales_Reps!$B$2:$K$11,MATCH(Orders!K375,Sales_Reps!$G$2:$G$11,0),MATCH(Sales_Reps!$K$2,Sales_Reps!$B$2:$K$2,0))*I375</f>
        <v>48500</v>
      </c>
    </row>
    <row r="376" spans="2:12" x14ac:dyDescent="0.25">
      <c r="B376" s="49" t="s">
        <v>629</v>
      </c>
      <c r="C376" s="49" t="s">
        <v>175</v>
      </c>
      <c r="D376" s="51" t="s">
        <v>1628</v>
      </c>
      <c r="E376" s="48" t="s">
        <v>3543</v>
      </c>
      <c r="F376" s="48" t="s">
        <v>2617</v>
      </c>
      <c r="G376" s="48" t="s">
        <v>7</v>
      </c>
      <c r="H376" s="57">
        <v>83644</v>
      </c>
      <c r="I376" s="56">
        <v>331494</v>
      </c>
      <c r="J376" s="53">
        <v>44828</v>
      </c>
      <c r="K376" s="54">
        <v>6</v>
      </c>
      <c r="L376" s="56">
        <f>INDEX(Sales_Reps!$B$2:$K$11,MATCH(Orders!K376,Sales_Reps!$G$2:$G$11,0),MATCH(Sales_Reps!$K$2,Sales_Reps!$B$2:$K$2,0))*I376</f>
        <v>33149.4</v>
      </c>
    </row>
    <row r="377" spans="2:12" x14ac:dyDescent="0.25">
      <c r="B377" s="49" t="s">
        <v>630</v>
      </c>
      <c r="C377" s="49" t="s">
        <v>158</v>
      </c>
      <c r="D377" s="51" t="s">
        <v>1629</v>
      </c>
      <c r="E377" s="48" t="s">
        <v>3544</v>
      </c>
      <c r="F377" s="48" t="s">
        <v>2618</v>
      </c>
      <c r="G377" s="48" t="s">
        <v>12</v>
      </c>
      <c r="H377" s="57">
        <v>35470</v>
      </c>
      <c r="I377" s="56">
        <v>349126</v>
      </c>
      <c r="J377" s="53">
        <v>44724</v>
      </c>
      <c r="K377" s="54">
        <v>1</v>
      </c>
      <c r="L377" s="56">
        <f>INDEX(Sales_Reps!$B$2:$K$11,MATCH(Orders!K377,Sales_Reps!$G$2:$G$11,0),MATCH(Sales_Reps!$K$2,Sales_Reps!$B$2:$K$2,0))*I377</f>
        <v>52368.9</v>
      </c>
    </row>
    <row r="378" spans="2:12" x14ac:dyDescent="0.25">
      <c r="B378" s="49" t="s">
        <v>631</v>
      </c>
      <c r="C378" s="49" t="s">
        <v>122</v>
      </c>
      <c r="D378" s="51" t="s">
        <v>1630</v>
      </c>
      <c r="E378" s="48" t="s">
        <v>3545</v>
      </c>
      <c r="F378" s="48" t="s">
        <v>2619</v>
      </c>
      <c r="G378" s="48" t="s">
        <v>108</v>
      </c>
      <c r="H378" s="57">
        <v>14406</v>
      </c>
      <c r="I378" s="56">
        <v>385455</v>
      </c>
      <c r="J378" s="53">
        <v>44693</v>
      </c>
      <c r="K378" s="54">
        <v>4</v>
      </c>
      <c r="L378" s="56">
        <f>INDEX(Sales_Reps!$B$2:$K$11,MATCH(Orders!K378,Sales_Reps!$G$2:$G$11,0),MATCH(Sales_Reps!$K$2,Sales_Reps!$B$2:$K$2,0))*I378</f>
        <v>42400.05</v>
      </c>
    </row>
    <row r="379" spans="2:12" x14ac:dyDescent="0.25">
      <c r="B379" s="49" t="s">
        <v>632</v>
      </c>
      <c r="C379" s="49" t="s">
        <v>156</v>
      </c>
      <c r="D379" s="51" t="s">
        <v>1631</v>
      </c>
      <c r="E379" s="48" t="s">
        <v>3546</v>
      </c>
      <c r="F379" s="48" t="s">
        <v>2620</v>
      </c>
      <c r="G379" s="48" t="s">
        <v>108</v>
      </c>
      <c r="H379" s="57">
        <v>25716</v>
      </c>
      <c r="I379" s="56">
        <v>251569</v>
      </c>
      <c r="J379" s="53">
        <v>44636</v>
      </c>
      <c r="K379" s="54">
        <v>2</v>
      </c>
      <c r="L379" s="56">
        <f>INDEX(Sales_Reps!$B$2:$K$11,MATCH(Orders!K379,Sales_Reps!$G$2:$G$11,0),MATCH(Sales_Reps!$K$2,Sales_Reps!$B$2:$K$2,0))*I379</f>
        <v>31446.125</v>
      </c>
    </row>
    <row r="380" spans="2:12" x14ac:dyDescent="0.25">
      <c r="B380" s="49" t="s">
        <v>633</v>
      </c>
      <c r="C380" s="49" t="s">
        <v>171</v>
      </c>
      <c r="D380" s="51" t="s">
        <v>1632</v>
      </c>
      <c r="E380" s="48" t="s">
        <v>3547</v>
      </c>
      <c r="F380" s="48" t="s">
        <v>2621</v>
      </c>
      <c r="G380" s="48" t="s">
        <v>101</v>
      </c>
      <c r="H380" s="57">
        <v>65262</v>
      </c>
      <c r="I380" s="56">
        <v>425938</v>
      </c>
      <c r="J380" s="53">
        <v>44565</v>
      </c>
      <c r="K380" s="54">
        <v>1</v>
      </c>
      <c r="L380" s="56">
        <f>INDEX(Sales_Reps!$B$2:$K$11,MATCH(Orders!K380,Sales_Reps!$G$2:$G$11,0),MATCH(Sales_Reps!$K$2,Sales_Reps!$B$2:$K$2,0))*I380</f>
        <v>63890.7</v>
      </c>
    </row>
    <row r="381" spans="2:12" x14ac:dyDescent="0.25">
      <c r="B381" s="49" t="s">
        <v>634</v>
      </c>
      <c r="C381" s="49" t="s">
        <v>158</v>
      </c>
      <c r="D381" s="51" t="s">
        <v>1633</v>
      </c>
      <c r="E381" s="48" t="s">
        <v>3548</v>
      </c>
      <c r="F381" s="48" t="s">
        <v>2622</v>
      </c>
      <c r="G381" s="48" t="s">
        <v>18</v>
      </c>
      <c r="H381" s="57">
        <v>36001</v>
      </c>
      <c r="I381" s="56">
        <v>426330</v>
      </c>
      <c r="J381" s="53">
        <v>44615</v>
      </c>
      <c r="K381" s="54">
        <v>4</v>
      </c>
      <c r="L381" s="56">
        <f>INDEX(Sales_Reps!$B$2:$K$11,MATCH(Orders!K381,Sales_Reps!$G$2:$G$11,0),MATCH(Sales_Reps!$K$2,Sales_Reps!$B$2:$K$2,0))*I381</f>
        <v>46896.3</v>
      </c>
    </row>
    <row r="382" spans="2:12" x14ac:dyDescent="0.25">
      <c r="B382" s="49" t="s">
        <v>635</v>
      </c>
      <c r="C382" s="49" t="s">
        <v>188</v>
      </c>
      <c r="D382" s="51" t="s">
        <v>1634</v>
      </c>
      <c r="E382" s="48" t="s">
        <v>3549</v>
      </c>
      <c r="F382" s="48" t="s">
        <v>2623</v>
      </c>
      <c r="G382" s="48" t="s">
        <v>15</v>
      </c>
      <c r="H382" s="57">
        <v>19966</v>
      </c>
      <c r="I382" s="56">
        <v>250978</v>
      </c>
      <c r="J382" s="53">
        <v>44678</v>
      </c>
      <c r="K382" s="54">
        <v>3</v>
      </c>
      <c r="L382" s="56">
        <f>INDEX(Sales_Reps!$B$2:$K$11,MATCH(Orders!K382,Sales_Reps!$G$2:$G$11,0),MATCH(Sales_Reps!$K$2,Sales_Reps!$B$2:$K$2,0))*I382</f>
        <v>30117.360000000001</v>
      </c>
    </row>
    <row r="383" spans="2:12" x14ac:dyDescent="0.25">
      <c r="B383" s="49" t="s">
        <v>636</v>
      </c>
      <c r="C383" s="49" t="s">
        <v>143</v>
      </c>
      <c r="D383" s="51" t="s">
        <v>1635</v>
      </c>
      <c r="E383" s="48" t="s">
        <v>3550</v>
      </c>
      <c r="F383" s="48" t="s">
        <v>2624</v>
      </c>
      <c r="G383" s="48" t="s">
        <v>50</v>
      </c>
      <c r="H383" s="57">
        <v>16786</v>
      </c>
      <c r="I383" s="56">
        <v>439767</v>
      </c>
      <c r="J383" s="53">
        <v>44620</v>
      </c>
      <c r="K383" s="54">
        <v>3</v>
      </c>
      <c r="L383" s="56">
        <f>INDEX(Sales_Reps!$B$2:$K$11,MATCH(Orders!K383,Sales_Reps!$G$2:$G$11,0),MATCH(Sales_Reps!$K$2,Sales_Reps!$B$2:$K$2,0))*I383</f>
        <v>52772.04</v>
      </c>
    </row>
    <row r="384" spans="2:12" x14ac:dyDescent="0.25">
      <c r="B384" s="49" t="s">
        <v>637</v>
      </c>
      <c r="C384" s="49" t="s">
        <v>213</v>
      </c>
      <c r="D384" s="51" t="s">
        <v>1636</v>
      </c>
      <c r="E384" s="48" t="s">
        <v>3551</v>
      </c>
      <c r="F384" s="48" t="s">
        <v>2625</v>
      </c>
      <c r="G384" s="48" t="s">
        <v>15</v>
      </c>
      <c r="H384" s="57">
        <v>41174</v>
      </c>
      <c r="I384" s="56">
        <v>432606</v>
      </c>
      <c r="J384" s="53">
        <v>44603</v>
      </c>
      <c r="K384" s="54">
        <v>4</v>
      </c>
      <c r="L384" s="56">
        <f>INDEX(Sales_Reps!$B$2:$K$11,MATCH(Orders!K384,Sales_Reps!$G$2:$G$11,0),MATCH(Sales_Reps!$K$2,Sales_Reps!$B$2:$K$2,0))*I384</f>
        <v>47586.66</v>
      </c>
    </row>
    <row r="385" spans="2:12" x14ac:dyDescent="0.25">
      <c r="B385" s="49" t="s">
        <v>638</v>
      </c>
      <c r="C385" s="49" t="s">
        <v>187</v>
      </c>
      <c r="D385" s="51" t="s">
        <v>1637</v>
      </c>
      <c r="E385" s="48" t="s">
        <v>3552</v>
      </c>
      <c r="F385" s="48" t="s">
        <v>2626</v>
      </c>
      <c r="G385" s="48" t="s">
        <v>41</v>
      </c>
      <c r="H385" s="57">
        <v>26237</v>
      </c>
      <c r="I385" s="56">
        <v>271502</v>
      </c>
      <c r="J385" s="53">
        <v>44773</v>
      </c>
      <c r="K385" s="54">
        <v>4</v>
      </c>
      <c r="L385" s="56">
        <f>INDEX(Sales_Reps!$B$2:$K$11,MATCH(Orders!K385,Sales_Reps!$G$2:$G$11,0),MATCH(Sales_Reps!$K$2,Sales_Reps!$B$2:$K$2,0))*I385</f>
        <v>29865.22</v>
      </c>
    </row>
    <row r="386" spans="2:12" x14ac:dyDescent="0.25">
      <c r="B386" s="49" t="s">
        <v>639</v>
      </c>
      <c r="C386" s="49" t="s">
        <v>138</v>
      </c>
      <c r="D386" s="51" t="s">
        <v>1638</v>
      </c>
      <c r="E386" s="48" t="s">
        <v>3553</v>
      </c>
      <c r="F386" s="48" t="s">
        <v>2627</v>
      </c>
      <c r="G386" s="48" t="s">
        <v>26</v>
      </c>
      <c r="H386" s="57">
        <v>22079</v>
      </c>
      <c r="I386" s="56">
        <v>284153</v>
      </c>
      <c r="J386" s="53">
        <v>44613</v>
      </c>
      <c r="K386" s="54">
        <v>2</v>
      </c>
      <c r="L386" s="56">
        <f>INDEX(Sales_Reps!$B$2:$K$11,MATCH(Orders!K386,Sales_Reps!$G$2:$G$11,0),MATCH(Sales_Reps!$K$2,Sales_Reps!$B$2:$K$2,0))*I386</f>
        <v>35519.125</v>
      </c>
    </row>
    <row r="387" spans="2:12" x14ac:dyDescent="0.25">
      <c r="B387" s="49" t="s">
        <v>640</v>
      </c>
      <c r="C387" s="49" t="s">
        <v>130</v>
      </c>
      <c r="D387" s="51" t="s">
        <v>1639</v>
      </c>
      <c r="E387" s="48" t="s">
        <v>3554</v>
      </c>
      <c r="F387" s="48" t="s">
        <v>2628</v>
      </c>
      <c r="G387" s="48" t="s">
        <v>59</v>
      </c>
      <c r="H387" s="57">
        <v>87142</v>
      </c>
      <c r="I387" s="56">
        <v>322727</v>
      </c>
      <c r="J387" s="53">
        <v>44879</v>
      </c>
      <c r="K387" s="54">
        <v>3</v>
      </c>
      <c r="L387" s="56">
        <f>INDEX(Sales_Reps!$B$2:$K$11,MATCH(Orders!K387,Sales_Reps!$G$2:$G$11,0),MATCH(Sales_Reps!$K$2,Sales_Reps!$B$2:$K$2,0))*I387</f>
        <v>38727.24</v>
      </c>
    </row>
    <row r="388" spans="2:12" x14ac:dyDescent="0.25">
      <c r="B388" s="49" t="s">
        <v>641</v>
      </c>
      <c r="C388" s="49" t="s">
        <v>130</v>
      </c>
      <c r="D388" s="51" t="s">
        <v>1640</v>
      </c>
      <c r="E388" s="48" t="s">
        <v>3555</v>
      </c>
      <c r="F388" s="48" t="s">
        <v>2629</v>
      </c>
      <c r="G388" s="48" t="s">
        <v>103</v>
      </c>
      <c r="H388" s="57">
        <v>42011</v>
      </c>
      <c r="I388" s="56">
        <v>250174</v>
      </c>
      <c r="J388" s="53">
        <v>44726</v>
      </c>
      <c r="K388" s="54">
        <v>3</v>
      </c>
      <c r="L388" s="56">
        <f>INDEX(Sales_Reps!$B$2:$K$11,MATCH(Orders!K388,Sales_Reps!$G$2:$G$11,0),MATCH(Sales_Reps!$K$2,Sales_Reps!$B$2:$K$2,0))*I388</f>
        <v>30020.879999999997</v>
      </c>
    </row>
    <row r="389" spans="2:12" x14ac:dyDescent="0.25">
      <c r="B389" s="49" t="s">
        <v>642</v>
      </c>
      <c r="C389" s="49" t="s">
        <v>187</v>
      </c>
      <c r="D389" s="51" t="s">
        <v>1641</v>
      </c>
      <c r="E389" s="48" t="s">
        <v>3556</v>
      </c>
      <c r="F389" s="48" t="s">
        <v>2630</v>
      </c>
      <c r="G389" s="48" t="s">
        <v>27</v>
      </c>
      <c r="H389" s="57">
        <v>6858</v>
      </c>
      <c r="I389" s="56">
        <v>311534</v>
      </c>
      <c r="J389" s="53">
        <v>44603</v>
      </c>
      <c r="K389" s="54">
        <v>6</v>
      </c>
      <c r="L389" s="56">
        <f>INDEX(Sales_Reps!$B$2:$K$11,MATCH(Orders!K389,Sales_Reps!$G$2:$G$11,0),MATCH(Sales_Reps!$K$2,Sales_Reps!$B$2:$K$2,0))*I389</f>
        <v>31153.4</v>
      </c>
    </row>
    <row r="390" spans="2:12" x14ac:dyDescent="0.25">
      <c r="B390" s="49" t="s">
        <v>643</v>
      </c>
      <c r="C390" s="49" t="s">
        <v>156</v>
      </c>
      <c r="D390" s="51" t="s">
        <v>1642</v>
      </c>
      <c r="E390" s="48" t="s">
        <v>3557</v>
      </c>
      <c r="F390" s="48" t="s">
        <v>2631</v>
      </c>
      <c r="G390" s="48" t="s">
        <v>49</v>
      </c>
      <c r="H390" s="57">
        <v>6455</v>
      </c>
      <c r="I390" s="56">
        <v>316335</v>
      </c>
      <c r="J390" s="53">
        <v>44852</v>
      </c>
      <c r="K390" s="54">
        <v>6</v>
      </c>
      <c r="L390" s="56">
        <f>INDEX(Sales_Reps!$B$2:$K$11,MATCH(Orders!K390,Sales_Reps!$G$2:$G$11,0),MATCH(Sales_Reps!$K$2,Sales_Reps!$B$2:$K$2,0))*I390</f>
        <v>31633.5</v>
      </c>
    </row>
    <row r="391" spans="2:12" x14ac:dyDescent="0.25">
      <c r="B391" s="49" t="s">
        <v>644</v>
      </c>
      <c r="C391" s="49" t="s">
        <v>149</v>
      </c>
      <c r="D391" s="51" t="s">
        <v>1643</v>
      </c>
      <c r="E391" s="48" t="s">
        <v>3558</v>
      </c>
      <c r="F391" s="48" t="s">
        <v>2632</v>
      </c>
      <c r="G391" s="48" t="s">
        <v>18</v>
      </c>
      <c r="H391" s="57">
        <v>74016</v>
      </c>
      <c r="I391" s="56">
        <v>410211</v>
      </c>
      <c r="J391" s="53">
        <v>44562</v>
      </c>
      <c r="K391" s="54">
        <v>1</v>
      </c>
      <c r="L391" s="56">
        <f>INDEX(Sales_Reps!$B$2:$K$11,MATCH(Orders!K391,Sales_Reps!$G$2:$G$11,0),MATCH(Sales_Reps!$K$2,Sales_Reps!$B$2:$K$2,0))*I391</f>
        <v>61531.649999999994</v>
      </c>
    </row>
    <row r="392" spans="2:12" x14ac:dyDescent="0.25">
      <c r="B392" s="49" t="s">
        <v>645</v>
      </c>
      <c r="C392" s="49" t="s">
        <v>142</v>
      </c>
      <c r="D392" s="51" t="s">
        <v>1644</v>
      </c>
      <c r="E392" s="64" t="s">
        <v>4154</v>
      </c>
      <c r="F392" s="48" t="s">
        <v>2633</v>
      </c>
      <c r="G392" s="48" t="s">
        <v>35</v>
      </c>
      <c r="H392" s="57">
        <v>68369</v>
      </c>
      <c r="I392" s="56">
        <v>278700</v>
      </c>
      <c r="J392" s="53">
        <v>44719</v>
      </c>
      <c r="K392" s="54">
        <v>3</v>
      </c>
      <c r="L392" s="56">
        <f>INDEX(Sales_Reps!$B$2:$K$11,MATCH(Orders!K392,Sales_Reps!$G$2:$G$11,0),MATCH(Sales_Reps!$K$2,Sales_Reps!$B$2:$K$2,0))*I392</f>
        <v>33444</v>
      </c>
    </row>
    <row r="393" spans="2:12" x14ac:dyDescent="0.25">
      <c r="B393" s="49" t="s">
        <v>646</v>
      </c>
      <c r="C393" s="49" t="s">
        <v>150</v>
      </c>
      <c r="D393" s="51" t="s">
        <v>1645</v>
      </c>
      <c r="E393" s="48" t="s">
        <v>3559</v>
      </c>
      <c r="F393" s="48" t="s">
        <v>2634</v>
      </c>
      <c r="G393" s="48" t="s">
        <v>34</v>
      </c>
      <c r="H393" s="57">
        <v>32586</v>
      </c>
      <c r="I393" s="56">
        <v>255752</v>
      </c>
      <c r="J393" s="53">
        <v>44723</v>
      </c>
      <c r="K393" s="54">
        <v>6</v>
      </c>
      <c r="L393" s="56">
        <f>INDEX(Sales_Reps!$B$2:$K$11,MATCH(Orders!K393,Sales_Reps!$G$2:$G$11,0),MATCH(Sales_Reps!$K$2,Sales_Reps!$B$2:$K$2,0))*I393</f>
        <v>25575.200000000001</v>
      </c>
    </row>
    <row r="394" spans="2:12" x14ac:dyDescent="0.25">
      <c r="B394" s="49" t="s">
        <v>647</v>
      </c>
      <c r="C394" s="49" t="s">
        <v>146</v>
      </c>
      <c r="D394" s="51" t="s">
        <v>1646</v>
      </c>
      <c r="E394" s="48" t="s">
        <v>3560</v>
      </c>
      <c r="F394" s="48" t="s">
        <v>2635</v>
      </c>
      <c r="G394" s="48" t="s">
        <v>35</v>
      </c>
      <c r="H394" s="57">
        <v>75032</v>
      </c>
      <c r="I394" s="56">
        <v>332689</v>
      </c>
      <c r="J394" s="53">
        <v>44604</v>
      </c>
      <c r="K394" s="54">
        <v>6</v>
      </c>
      <c r="L394" s="56">
        <f>INDEX(Sales_Reps!$B$2:$K$11,MATCH(Orders!K394,Sales_Reps!$G$2:$G$11,0),MATCH(Sales_Reps!$K$2,Sales_Reps!$B$2:$K$2,0))*I394</f>
        <v>33268.9</v>
      </c>
    </row>
    <row r="395" spans="2:12" x14ac:dyDescent="0.25">
      <c r="B395" s="49" t="s">
        <v>648</v>
      </c>
      <c r="C395" s="49" t="s">
        <v>129</v>
      </c>
      <c r="D395" s="51" t="s">
        <v>1647</v>
      </c>
      <c r="E395" s="48" t="s">
        <v>3561</v>
      </c>
      <c r="F395" s="48" t="s">
        <v>2636</v>
      </c>
      <c r="G395" s="48" t="s">
        <v>55</v>
      </c>
      <c r="H395" s="57">
        <v>81528</v>
      </c>
      <c r="I395" s="56">
        <v>302408</v>
      </c>
      <c r="J395" s="53">
        <v>44622</v>
      </c>
      <c r="K395" s="54">
        <v>4</v>
      </c>
      <c r="L395" s="56">
        <f>INDEX(Sales_Reps!$B$2:$K$11,MATCH(Orders!K395,Sales_Reps!$G$2:$G$11,0),MATCH(Sales_Reps!$K$2,Sales_Reps!$B$2:$K$2,0))*I395</f>
        <v>33264.879999999997</v>
      </c>
    </row>
    <row r="396" spans="2:12" x14ac:dyDescent="0.25">
      <c r="B396" s="49" t="s">
        <v>649</v>
      </c>
      <c r="C396" s="49" t="s">
        <v>197</v>
      </c>
      <c r="D396" s="51" t="s">
        <v>1648</v>
      </c>
      <c r="E396" s="48" t="s">
        <v>3562</v>
      </c>
      <c r="F396" s="48" t="s">
        <v>2637</v>
      </c>
      <c r="G396" s="48" t="s">
        <v>29</v>
      </c>
      <c r="H396" s="57">
        <v>32318</v>
      </c>
      <c r="I396" s="56">
        <v>257890</v>
      </c>
      <c r="J396" s="53">
        <v>44774</v>
      </c>
      <c r="K396" s="54">
        <v>2</v>
      </c>
      <c r="L396" s="56">
        <f>INDEX(Sales_Reps!$B$2:$K$11,MATCH(Orders!K396,Sales_Reps!$G$2:$G$11,0),MATCH(Sales_Reps!$K$2,Sales_Reps!$B$2:$K$2,0))*I396</f>
        <v>32236.25</v>
      </c>
    </row>
    <row r="397" spans="2:12" x14ac:dyDescent="0.25">
      <c r="B397" s="49" t="s">
        <v>650</v>
      </c>
      <c r="C397" s="49" t="s">
        <v>161</v>
      </c>
      <c r="D397" s="51" t="s">
        <v>1649</v>
      </c>
      <c r="E397" s="48" t="s">
        <v>3563</v>
      </c>
      <c r="F397" s="48" t="s">
        <v>2638</v>
      </c>
      <c r="G397" s="48" t="s">
        <v>18</v>
      </c>
      <c r="H397" s="57">
        <v>19537</v>
      </c>
      <c r="I397" s="56">
        <v>348478</v>
      </c>
      <c r="J397" s="53">
        <v>44670</v>
      </c>
      <c r="K397" s="54">
        <v>6</v>
      </c>
      <c r="L397" s="56">
        <f>INDEX(Sales_Reps!$B$2:$K$11,MATCH(Orders!K397,Sales_Reps!$G$2:$G$11,0),MATCH(Sales_Reps!$K$2,Sales_Reps!$B$2:$K$2,0))*I397</f>
        <v>34847.800000000003</v>
      </c>
    </row>
    <row r="398" spans="2:12" x14ac:dyDescent="0.25">
      <c r="B398" s="49" t="s">
        <v>651</v>
      </c>
      <c r="C398" s="49" t="s">
        <v>213</v>
      </c>
      <c r="D398" s="51" t="s">
        <v>1650</v>
      </c>
      <c r="E398" s="64" t="s">
        <v>4155</v>
      </c>
      <c r="F398" s="48" t="s">
        <v>2639</v>
      </c>
      <c r="G398" s="48" t="s">
        <v>57</v>
      </c>
      <c r="H398" s="57">
        <v>83757</v>
      </c>
      <c r="I398" s="56">
        <v>260334</v>
      </c>
      <c r="J398" s="53">
        <v>44914</v>
      </c>
      <c r="K398" s="54">
        <v>6</v>
      </c>
      <c r="L398" s="56">
        <f>INDEX(Sales_Reps!$B$2:$K$11,MATCH(Orders!K398,Sales_Reps!$G$2:$G$11,0),MATCH(Sales_Reps!$K$2,Sales_Reps!$B$2:$K$2,0))*I398</f>
        <v>26033.4</v>
      </c>
    </row>
    <row r="399" spans="2:12" x14ac:dyDescent="0.25">
      <c r="B399" s="49" t="s">
        <v>652</v>
      </c>
      <c r="C399" s="49" t="s">
        <v>134</v>
      </c>
      <c r="D399" s="51" t="s">
        <v>1651</v>
      </c>
      <c r="E399" s="48" t="s">
        <v>3564</v>
      </c>
      <c r="F399" s="48" t="s">
        <v>2640</v>
      </c>
      <c r="G399" s="48" t="s">
        <v>15</v>
      </c>
      <c r="H399" s="57">
        <v>33507</v>
      </c>
      <c r="I399" s="56">
        <v>372786</v>
      </c>
      <c r="J399" s="53">
        <v>44618</v>
      </c>
      <c r="K399" s="54">
        <v>2</v>
      </c>
      <c r="L399" s="56">
        <f>INDEX(Sales_Reps!$B$2:$K$11,MATCH(Orders!K399,Sales_Reps!$G$2:$G$11,0),MATCH(Sales_Reps!$K$2,Sales_Reps!$B$2:$K$2,0))*I399</f>
        <v>46598.25</v>
      </c>
    </row>
    <row r="400" spans="2:12" x14ac:dyDescent="0.25">
      <c r="B400" s="49" t="s">
        <v>653</v>
      </c>
      <c r="C400" s="49" t="s">
        <v>205</v>
      </c>
      <c r="D400" s="51" t="s">
        <v>1652</v>
      </c>
      <c r="E400" s="48" t="s">
        <v>3565</v>
      </c>
      <c r="F400" s="48" t="s">
        <v>2641</v>
      </c>
      <c r="G400" s="48" t="s">
        <v>40</v>
      </c>
      <c r="H400" s="57">
        <v>30585</v>
      </c>
      <c r="I400" s="56">
        <v>400571</v>
      </c>
      <c r="J400" s="53">
        <v>44850</v>
      </c>
      <c r="K400" s="54">
        <v>3</v>
      </c>
      <c r="L400" s="56">
        <f>INDEX(Sales_Reps!$B$2:$K$11,MATCH(Orders!K400,Sales_Reps!$G$2:$G$11,0),MATCH(Sales_Reps!$K$2,Sales_Reps!$B$2:$K$2,0))*I400</f>
        <v>48068.52</v>
      </c>
    </row>
    <row r="401" spans="2:12" x14ac:dyDescent="0.25">
      <c r="B401" s="49" t="s">
        <v>654</v>
      </c>
      <c r="C401" s="49" t="s">
        <v>139</v>
      </c>
      <c r="D401" s="51" t="s">
        <v>1653</v>
      </c>
      <c r="E401" s="48" t="s">
        <v>3566</v>
      </c>
      <c r="F401" s="48" t="s">
        <v>2642</v>
      </c>
      <c r="G401" s="48" t="s">
        <v>27</v>
      </c>
      <c r="H401" s="57">
        <v>71990</v>
      </c>
      <c r="I401" s="56">
        <v>444112</v>
      </c>
      <c r="J401" s="53">
        <v>44788</v>
      </c>
      <c r="K401" s="54">
        <v>6</v>
      </c>
      <c r="L401" s="56">
        <f>INDEX(Sales_Reps!$B$2:$K$11,MATCH(Orders!K401,Sales_Reps!$G$2:$G$11,0),MATCH(Sales_Reps!$K$2,Sales_Reps!$B$2:$K$2,0))*I401</f>
        <v>44411.200000000004</v>
      </c>
    </row>
    <row r="402" spans="2:12" x14ac:dyDescent="0.25">
      <c r="B402" s="49" t="s">
        <v>655</v>
      </c>
      <c r="C402" s="49" t="s">
        <v>133</v>
      </c>
      <c r="D402" s="51" t="s">
        <v>1654</v>
      </c>
      <c r="E402" s="48" t="s">
        <v>3567</v>
      </c>
      <c r="F402" s="48" t="s">
        <v>2643</v>
      </c>
      <c r="G402" s="48" t="s">
        <v>50</v>
      </c>
      <c r="H402" s="57">
        <v>71959</v>
      </c>
      <c r="I402" s="56">
        <v>386672</v>
      </c>
      <c r="J402" s="53">
        <v>44759</v>
      </c>
      <c r="K402" s="54">
        <v>6</v>
      </c>
      <c r="L402" s="56">
        <f>INDEX(Sales_Reps!$B$2:$K$11,MATCH(Orders!K402,Sales_Reps!$G$2:$G$11,0),MATCH(Sales_Reps!$K$2,Sales_Reps!$B$2:$K$2,0))*I402</f>
        <v>38667.200000000004</v>
      </c>
    </row>
    <row r="403" spans="2:12" x14ac:dyDescent="0.25">
      <c r="B403" s="49" t="s">
        <v>656</v>
      </c>
      <c r="C403" s="49" t="s">
        <v>168</v>
      </c>
      <c r="D403" s="51" t="s">
        <v>1655</v>
      </c>
      <c r="E403" s="48" t="s">
        <v>3568</v>
      </c>
      <c r="F403" s="48" t="s">
        <v>2644</v>
      </c>
      <c r="G403" s="48" t="s">
        <v>9</v>
      </c>
      <c r="H403" s="57">
        <v>30482</v>
      </c>
      <c r="I403" s="56">
        <v>412158</v>
      </c>
      <c r="J403" s="53">
        <v>44745</v>
      </c>
      <c r="K403" s="54">
        <v>6</v>
      </c>
      <c r="L403" s="56">
        <f>INDEX(Sales_Reps!$B$2:$K$11,MATCH(Orders!K403,Sales_Reps!$G$2:$G$11,0),MATCH(Sales_Reps!$K$2,Sales_Reps!$B$2:$K$2,0))*I403</f>
        <v>41215.800000000003</v>
      </c>
    </row>
    <row r="404" spans="2:12" x14ac:dyDescent="0.25">
      <c r="B404" s="49" t="s">
        <v>657</v>
      </c>
      <c r="C404" s="49" t="s">
        <v>202</v>
      </c>
      <c r="D404" s="51" t="s">
        <v>1656</v>
      </c>
      <c r="E404" s="48" t="s">
        <v>3569</v>
      </c>
      <c r="F404" s="48" t="s">
        <v>2645</v>
      </c>
      <c r="G404" s="48" t="s">
        <v>19</v>
      </c>
      <c r="H404" s="57">
        <v>92515</v>
      </c>
      <c r="I404" s="56">
        <v>338552</v>
      </c>
      <c r="J404" s="53">
        <v>44833</v>
      </c>
      <c r="K404" s="54">
        <v>1</v>
      </c>
      <c r="L404" s="56">
        <f>INDEX(Sales_Reps!$B$2:$K$11,MATCH(Orders!K404,Sales_Reps!$G$2:$G$11,0),MATCH(Sales_Reps!$K$2,Sales_Reps!$B$2:$K$2,0))*I404</f>
        <v>50782.799999999996</v>
      </c>
    </row>
    <row r="405" spans="2:12" x14ac:dyDescent="0.25">
      <c r="B405" s="49" t="s">
        <v>658</v>
      </c>
      <c r="C405" s="49" t="s">
        <v>141</v>
      </c>
      <c r="D405" s="51" t="s">
        <v>1657</v>
      </c>
      <c r="E405" s="48" t="s">
        <v>3570</v>
      </c>
      <c r="F405" s="48" t="s">
        <v>2646</v>
      </c>
      <c r="G405" s="48" t="s">
        <v>49</v>
      </c>
      <c r="H405" s="57">
        <v>80267</v>
      </c>
      <c r="I405" s="56">
        <v>320739</v>
      </c>
      <c r="J405" s="53">
        <v>44824</v>
      </c>
      <c r="K405" s="54">
        <v>4</v>
      </c>
      <c r="L405" s="56">
        <f>INDEX(Sales_Reps!$B$2:$K$11,MATCH(Orders!K405,Sales_Reps!$G$2:$G$11,0),MATCH(Sales_Reps!$K$2,Sales_Reps!$B$2:$K$2,0))*I405</f>
        <v>35281.29</v>
      </c>
    </row>
    <row r="406" spans="2:12" x14ac:dyDescent="0.25">
      <c r="B406" s="49" t="s">
        <v>659</v>
      </c>
      <c r="C406" s="49" t="s">
        <v>132</v>
      </c>
      <c r="D406" s="51" t="s">
        <v>1658</v>
      </c>
      <c r="E406" s="48" t="s">
        <v>3571</v>
      </c>
      <c r="F406" s="48" t="s">
        <v>2647</v>
      </c>
      <c r="G406" s="48" t="s">
        <v>24</v>
      </c>
      <c r="H406" s="57">
        <v>69475</v>
      </c>
      <c r="I406" s="56">
        <v>254137</v>
      </c>
      <c r="J406" s="53">
        <v>44652</v>
      </c>
      <c r="K406" s="54">
        <v>5</v>
      </c>
      <c r="L406" s="56">
        <f>INDEX(Sales_Reps!$B$2:$K$11,MATCH(Orders!K406,Sales_Reps!$G$2:$G$11,0),MATCH(Sales_Reps!$K$2,Sales_Reps!$B$2:$K$2,0))*I406</f>
        <v>25413.7</v>
      </c>
    </row>
    <row r="407" spans="2:12" x14ac:dyDescent="0.25">
      <c r="B407" s="49" t="s">
        <v>660</v>
      </c>
      <c r="C407" s="49" t="s">
        <v>184</v>
      </c>
      <c r="D407" s="51" t="s">
        <v>1659</v>
      </c>
      <c r="E407" s="48" t="s">
        <v>3572</v>
      </c>
      <c r="F407" s="48" t="s">
        <v>2648</v>
      </c>
      <c r="G407" s="48" t="s">
        <v>108</v>
      </c>
      <c r="H407" s="57">
        <v>51247</v>
      </c>
      <c r="I407" s="56">
        <v>288706</v>
      </c>
      <c r="J407" s="53">
        <v>44759</v>
      </c>
      <c r="K407" s="54">
        <v>4</v>
      </c>
      <c r="L407" s="56">
        <f>INDEX(Sales_Reps!$B$2:$K$11,MATCH(Orders!K407,Sales_Reps!$G$2:$G$11,0),MATCH(Sales_Reps!$K$2,Sales_Reps!$B$2:$K$2,0))*I407</f>
        <v>31757.66</v>
      </c>
    </row>
    <row r="408" spans="2:12" x14ac:dyDescent="0.25">
      <c r="B408" s="49" t="s">
        <v>661</v>
      </c>
      <c r="C408" s="49" t="s">
        <v>145</v>
      </c>
      <c r="D408" s="51" t="s">
        <v>1660</v>
      </c>
      <c r="E408" s="48" t="s">
        <v>3573</v>
      </c>
      <c r="F408" s="48" t="s">
        <v>2273</v>
      </c>
      <c r="G408" s="48" t="s">
        <v>25</v>
      </c>
      <c r="H408" s="57">
        <v>40866</v>
      </c>
      <c r="I408" s="56">
        <v>269993</v>
      </c>
      <c r="J408" s="53">
        <v>44612</v>
      </c>
      <c r="K408" s="54">
        <v>2</v>
      </c>
      <c r="L408" s="56">
        <f>INDEX(Sales_Reps!$B$2:$K$11,MATCH(Orders!K408,Sales_Reps!$G$2:$G$11,0),MATCH(Sales_Reps!$K$2,Sales_Reps!$B$2:$K$2,0))*I408</f>
        <v>33749.125</v>
      </c>
    </row>
    <row r="409" spans="2:12" x14ac:dyDescent="0.25">
      <c r="B409" s="49" t="s">
        <v>662</v>
      </c>
      <c r="C409" s="49" t="s">
        <v>205</v>
      </c>
      <c r="D409" s="51" t="s">
        <v>1661</v>
      </c>
      <c r="E409" s="48" t="s">
        <v>3574</v>
      </c>
      <c r="F409" s="48" t="s">
        <v>2649</v>
      </c>
      <c r="G409" s="48" t="s">
        <v>12</v>
      </c>
      <c r="H409" s="57">
        <v>55552</v>
      </c>
      <c r="I409" s="56">
        <v>388303</v>
      </c>
      <c r="J409" s="53">
        <v>44683</v>
      </c>
      <c r="K409" s="54">
        <v>2</v>
      </c>
      <c r="L409" s="56">
        <f>INDEX(Sales_Reps!$B$2:$K$11,MATCH(Orders!K409,Sales_Reps!$G$2:$G$11,0),MATCH(Sales_Reps!$K$2,Sales_Reps!$B$2:$K$2,0))*I409</f>
        <v>48537.875</v>
      </c>
    </row>
    <row r="410" spans="2:12" x14ac:dyDescent="0.25">
      <c r="B410" s="49" t="s">
        <v>663</v>
      </c>
      <c r="C410" s="49" t="s">
        <v>210</v>
      </c>
      <c r="D410" s="51" t="s">
        <v>1662</v>
      </c>
      <c r="E410" s="48" t="s">
        <v>3575</v>
      </c>
      <c r="F410" s="48" t="s">
        <v>2650</v>
      </c>
      <c r="G410" s="48" t="s">
        <v>37</v>
      </c>
      <c r="H410" s="57">
        <v>75790</v>
      </c>
      <c r="I410" s="56">
        <v>328665</v>
      </c>
      <c r="J410" s="53">
        <v>44743</v>
      </c>
      <c r="K410" s="54">
        <v>1</v>
      </c>
      <c r="L410" s="56">
        <f>INDEX(Sales_Reps!$B$2:$K$11,MATCH(Orders!K410,Sales_Reps!$G$2:$G$11,0),MATCH(Sales_Reps!$K$2,Sales_Reps!$B$2:$K$2,0))*I410</f>
        <v>49299.75</v>
      </c>
    </row>
    <row r="411" spans="2:12" x14ac:dyDescent="0.25">
      <c r="B411" s="49" t="s">
        <v>664</v>
      </c>
      <c r="C411" s="49" t="s">
        <v>175</v>
      </c>
      <c r="D411" s="51" t="s">
        <v>1663</v>
      </c>
      <c r="E411" s="48" t="s">
        <v>3576</v>
      </c>
      <c r="F411" s="48" t="s">
        <v>2651</v>
      </c>
      <c r="G411" s="48" t="s">
        <v>19</v>
      </c>
      <c r="H411" s="57">
        <v>92606</v>
      </c>
      <c r="I411" s="56">
        <v>371839</v>
      </c>
      <c r="J411" s="53">
        <v>44814</v>
      </c>
      <c r="K411" s="54">
        <v>1</v>
      </c>
      <c r="L411" s="56">
        <f>INDEX(Sales_Reps!$B$2:$K$11,MATCH(Orders!K411,Sales_Reps!$G$2:$G$11,0),MATCH(Sales_Reps!$K$2,Sales_Reps!$B$2:$K$2,0))*I411</f>
        <v>55775.85</v>
      </c>
    </row>
    <row r="412" spans="2:12" x14ac:dyDescent="0.25">
      <c r="B412" s="49" t="s">
        <v>665</v>
      </c>
      <c r="C412" s="49" t="s">
        <v>187</v>
      </c>
      <c r="D412" s="51" t="s">
        <v>1664</v>
      </c>
      <c r="E412" s="48" t="s">
        <v>3577</v>
      </c>
      <c r="F412" s="48" t="s">
        <v>2652</v>
      </c>
      <c r="G412" s="48" t="s">
        <v>11</v>
      </c>
      <c r="H412" s="57">
        <v>40568</v>
      </c>
      <c r="I412" s="56">
        <v>252308</v>
      </c>
      <c r="J412" s="53">
        <v>44796</v>
      </c>
      <c r="K412" s="54">
        <v>4</v>
      </c>
      <c r="L412" s="56">
        <f>INDEX(Sales_Reps!$B$2:$K$11,MATCH(Orders!K412,Sales_Reps!$G$2:$G$11,0),MATCH(Sales_Reps!$K$2,Sales_Reps!$B$2:$K$2,0))*I412</f>
        <v>27753.88</v>
      </c>
    </row>
    <row r="413" spans="2:12" x14ac:dyDescent="0.25">
      <c r="B413" s="49" t="s">
        <v>666</v>
      </c>
      <c r="C413" s="49" t="s">
        <v>205</v>
      </c>
      <c r="D413" s="51" t="s">
        <v>1665</v>
      </c>
      <c r="E413" s="48" t="s">
        <v>3578</v>
      </c>
      <c r="F413" s="48" t="s">
        <v>2653</v>
      </c>
      <c r="G413" s="48" t="s">
        <v>20</v>
      </c>
      <c r="H413" s="57">
        <v>40782</v>
      </c>
      <c r="I413" s="56">
        <v>433420</v>
      </c>
      <c r="J413" s="53">
        <v>44669</v>
      </c>
      <c r="K413" s="54">
        <v>4</v>
      </c>
      <c r="L413" s="56">
        <f>INDEX(Sales_Reps!$B$2:$K$11,MATCH(Orders!K413,Sales_Reps!$G$2:$G$11,0),MATCH(Sales_Reps!$K$2,Sales_Reps!$B$2:$K$2,0))*I413</f>
        <v>47676.2</v>
      </c>
    </row>
    <row r="414" spans="2:12" x14ac:dyDescent="0.25">
      <c r="B414" s="49" t="s">
        <v>667</v>
      </c>
      <c r="C414" s="49" t="s">
        <v>194</v>
      </c>
      <c r="D414" s="51" t="s">
        <v>1666</v>
      </c>
      <c r="E414" s="48" t="s">
        <v>3579</v>
      </c>
      <c r="F414" s="48" t="s">
        <v>2654</v>
      </c>
      <c r="G414" s="48" t="s">
        <v>40</v>
      </c>
      <c r="H414" s="57">
        <v>27068</v>
      </c>
      <c r="I414" s="56">
        <v>270007</v>
      </c>
      <c r="J414" s="53">
        <v>44726</v>
      </c>
      <c r="K414" s="54">
        <v>4</v>
      </c>
      <c r="L414" s="56">
        <f>INDEX(Sales_Reps!$B$2:$K$11,MATCH(Orders!K414,Sales_Reps!$G$2:$G$11,0),MATCH(Sales_Reps!$K$2,Sales_Reps!$B$2:$K$2,0))*I414</f>
        <v>29700.77</v>
      </c>
    </row>
    <row r="415" spans="2:12" x14ac:dyDescent="0.25">
      <c r="B415" s="49" t="s">
        <v>668</v>
      </c>
      <c r="C415" s="49" t="s">
        <v>198</v>
      </c>
      <c r="D415" s="51" t="s">
        <v>1667</v>
      </c>
      <c r="E415" s="48" t="s">
        <v>3580</v>
      </c>
      <c r="F415" s="48" t="s">
        <v>2655</v>
      </c>
      <c r="G415" s="48" t="s">
        <v>40</v>
      </c>
      <c r="H415" s="57">
        <v>59363</v>
      </c>
      <c r="I415" s="56">
        <v>284458</v>
      </c>
      <c r="J415" s="53">
        <v>44628</v>
      </c>
      <c r="K415" s="54">
        <v>5</v>
      </c>
      <c r="L415" s="56">
        <f>INDEX(Sales_Reps!$B$2:$K$11,MATCH(Orders!K415,Sales_Reps!$G$2:$G$11,0),MATCH(Sales_Reps!$K$2,Sales_Reps!$B$2:$K$2,0))*I415</f>
        <v>28445.800000000003</v>
      </c>
    </row>
    <row r="416" spans="2:12" x14ac:dyDescent="0.25">
      <c r="B416" s="49" t="s">
        <v>669</v>
      </c>
      <c r="C416" s="49" t="s">
        <v>190</v>
      </c>
      <c r="D416" s="51" t="s">
        <v>1668</v>
      </c>
      <c r="E416" s="48" t="s">
        <v>3581</v>
      </c>
      <c r="F416" s="48" t="s">
        <v>2656</v>
      </c>
      <c r="G416" s="48" t="s">
        <v>22</v>
      </c>
      <c r="H416" s="57">
        <v>22465</v>
      </c>
      <c r="I416" s="56">
        <v>448996</v>
      </c>
      <c r="J416" s="53">
        <v>44654</v>
      </c>
      <c r="K416" s="54">
        <v>6</v>
      </c>
      <c r="L416" s="56">
        <f>INDEX(Sales_Reps!$B$2:$K$11,MATCH(Orders!K416,Sales_Reps!$G$2:$G$11,0),MATCH(Sales_Reps!$K$2,Sales_Reps!$B$2:$K$2,0))*I416</f>
        <v>44899.600000000006</v>
      </c>
    </row>
    <row r="417" spans="2:12" x14ac:dyDescent="0.25">
      <c r="B417" s="49" t="s">
        <v>670</v>
      </c>
      <c r="C417" s="49" t="s">
        <v>166</v>
      </c>
      <c r="D417" s="51" t="s">
        <v>1669</v>
      </c>
      <c r="E417" s="48" t="s">
        <v>3582</v>
      </c>
      <c r="F417" s="48" t="s">
        <v>2657</v>
      </c>
      <c r="G417" s="48" t="s">
        <v>57</v>
      </c>
      <c r="H417" s="57">
        <v>74372</v>
      </c>
      <c r="I417" s="56">
        <v>313765</v>
      </c>
      <c r="J417" s="53">
        <v>44820</v>
      </c>
      <c r="K417" s="54">
        <v>6</v>
      </c>
      <c r="L417" s="56">
        <f>INDEX(Sales_Reps!$B$2:$K$11,MATCH(Orders!K417,Sales_Reps!$G$2:$G$11,0),MATCH(Sales_Reps!$K$2,Sales_Reps!$B$2:$K$2,0))*I417</f>
        <v>31376.5</v>
      </c>
    </row>
    <row r="418" spans="2:12" x14ac:dyDescent="0.25">
      <c r="B418" s="49" t="s">
        <v>671</v>
      </c>
      <c r="C418" s="49" t="s">
        <v>188</v>
      </c>
      <c r="D418" s="51" t="s">
        <v>1670</v>
      </c>
      <c r="E418" s="48" t="s">
        <v>3583</v>
      </c>
      <c r="F418" s="48" t="s">
        <v>2658</v>
      </c>
      <c r="G418" s="48" t="s">
        <v>46</v>
      </c>
      <c r="H418" s="57">
        <v>82077</v>
      </c>
      <c r="I418" s="56">
        <v>279060</v>
      </c>
      <c r="J418" s="53">
        <v>44895</v>
      </c>
      <c r="K418" s="54">
        <v>3</v>
      </c>
      <c r="L418" s="56">
        <f>INDEX(Sales_Reps!$B$2:$K$11,MATCH(Orders!K418,Sales_Reps!$G$2:$G$11,0),MATCH(Sales_Reps!$K$2,Sales_Reps!$B$2:$K$2,0))*I418</f>
        <v>33487.199999999997</v>
      </c>
    </row>
    <row r="419" spans="2:12" x14ac:dyDescent="0.25">
      <c r="B419" s="49" t="s">
        <v>672</v>
      </c>
      <c r="C419" s="49" t="s">
        <v>209</v>
      </c>
      <c r="D419" s="51" t="s">
        <v>1671</v>
      </c>
      <c r="E419" s="48" t="s">
        <v>3584</v>
      </c>
      <c r="F419" s="48" t="s">
        <v>2659</v>
      </c>
      <c r="G419" s="48" t="s">
        <v>105</v>
      </c>
      <c r="H419" s="57">
        <v>21866</v>
      </c>
      <c r="I419" s="56">
        <v>296039</v>
      </c>
      <c r="J419" s="53">
        <v>44639</v>
      </c>
      <c r="K419" s="54">
        <v>1</v>
      </c>
      <c r="L419" s="56">
        <f>INDEX(Sales_Reps!$B$2:$K$11,MATCH(Orders!K419,Sales_Reps!$G$2:$G$11,0),MATCH(Sales_Reps!$K$2,Sales_Reps!$B$2:$K$2,0))*I419</f>
        <v>44405.85</v>
      </c>
    </row>
    <row r="420" spans="2:12" x14ac:dyDescent="0.25">
      <c r="B420" s="49" t="s">
        <v>673</v>
      </c>
      <c r="C420" s="49" t="s">
        <v>218</v>
      </c>
      <c r="D420" s="51" t="s">
        <v>1672</v>
      </c>
      <c r="E420" s="48" t="s">
        <v>3585</v>
      </c>
      <c r="F420" s="48" t="s">
        <v>2660</v>
      </c>
      <c r="G420" s="48" t="s">
        <v>102</v>
      </c>
      <c r="H420" s="57">
        <v>42844</v>
      </c>
      <c r="I420" s="56">
        <v>441703</v>
      </c>
      <c r="J420" s="53">
        <v>44787</v>
      </c>
      <c r="K420" s="54">
        <v>5</v>
      </c>
      <c r="L420" s="56">
        <f>INDEX(Sales_Reps!$B$2:$K$11,MATCH(Orders!K420,Sales_Reps!$G$2:$G$11,0),MATCH(Sales_Reps!$K$2,Sales_Reps!$B$2:$K$2,0))*I420</f>
        <v>44170.3</v>
      </c>
    </row>
    <row r="421" spans="2:12" x14ac:dyDescent="0.25">
      <c r="B421" s="49" t="s">
        <v>674</v>
      </c>
      <c r="C421" s="49" t="s">
        <v>148</v>
      </c>
      <c r="D421" s="51" t="s">
        <v>1673</v>
      </c>
      <c r="E421" s="48" t="s">
        <v>3586</v>
      </c>
      <c r="F421" s="48" t="s">
        <v>2661</v>
      </c>
      <c r="G421" s="48" t="s">
        <v>10</v>
      </c>
      <c r="H421" s="57">
        <v>74760</v>
      </c>
      <c r="I421" s="56">
        <v>336588</v>
      </c>
      <c r="J421" s="53">
        <v>44702</v>
      </c>
      <c r="K421" s="54">
        <v>2</v>
      </c>
      <c r="L421" s="56">
        <f>INDEX(Sales_Reps!$B$2:$K$11,MATCH(Orders!K421,Sales_Reps!$G$2:$G$11,0),MATCH(Sales_Reps!$K$2,Sales_Reps!$B$2:$K$2,0))*I421</f>
        <v>42073.5</v>
      </c>
    </row>
    <row r="422" spans="2:12" x14ac:dyDescent="0.25">
      <c r="B422" s="49" t="s">
        <v>675</v>
      </c>
      <c r="C422" s="49" t="s">
        <v>168</v>
      </c>
      <c r="D422" s="51" t="s">
        <v>1674</v>
      </c>
      <c r="E422" s="48" t="s">
        <v>3587</v>
      </c>
      <c r="F422" s="48" t="s">
        <v>2662</v>
      </c>
      <c r="G422" s="48" t="s">
        <v>11</v>
      </c>
      <c r="H422" s="57">
        <v>41251</v>
      </c>
      <c r="I422" s="56">
        <v>376821</v>
      </c>
      <c r="J422" s="53">
        <v>44759</v>
      </c>
      <c r="K422" s="54">
        <v>4</v>
      </c>
      <c r="L422" s="56">
        <f>INDEX(Sales_Reps!$B$2:$K$11,MATCH(Orders!K422,Sales_Reps!$G$2:$G$11,0),MATCH(Sales_Reps!$K$2,Sales_Reps!$B$2:$K$2,0))*I422</f>
        <v>41450.31</v>
      </c>
    </row>
    <row r="423" spans="2:12" x14ac:dyDescent="0.25">
      <c r="B423" s="49" t="s">
        <v>676</v>
      </c>
      <c r="C423" s="49" t="s">
        <v>125</v>
      </c>
      <c r="D423" s="51" t="s">
        <v>1675</v>
      </c>
      <c r="E423" s="48" t="s">
        <v>3588</v>
      </c>
      <c r="F423" s="48" t="s">
        <v>2663</v>
      </c>
      <c r="G423" s="48" t="s">
        <v>33</v>
      </c>
      <c r="H423" s="57">
        <v>38697</v>
      </c>
      <c r="I423" s="56">
        <v>311468</v>
      </c>
      <c r="J423" s="53">
        <v>44896</v>
      </c>
      <c r="K423" s="54">
        <v>3</v>
      </c>
      <c r="L423" s="56">
        <f>INDEX(Sales_Reps!$B$2:$K$11,MATCH(Orders!K423,Sales_Reps!$G$2:$G$11,0),MATCH(Sales_Reps!$K$2,Sales_Reps!$B$2:$K$2,0))*I423</f>
        <v>37376.159999999996</v>
      </c>
    </row>
    <row r="424" spans="2:12" x14ac:dyDescent="0.25">
      <c r="B424" s="49" t="s">
        <v>677</v>
      </c>
      <c r="C424" s="49" t="s">
        <v>156</v>
      </c>
      <c r="D424" s="51" t="s">
        <v>1676</v>
      </c>
      <c r="E424" s="48" t="s">
        <v>3589</v>
      </c>
      <c r="F424" s="48" t="s">
        <v>2664</v>
      </c>
      <c r="G424" s="48" t="s">
        <v>11</v>
      </c>
      <c r="H424" s="57">
        <v>42361</v>
      </c>
      <c r="I424" s="56">
        <v>385862</v>
      </c>
      <c r="J424" s="53">
        <v>44648</v>
      </c>
      <c r="K424" s="54">
        <v>6</v>
      </c>
      <c r="L424" s="56">
        <f>INDEX(Sales_Reps!$B$2:$K$11,MATCH(Orders!K424,Sales_Reps!$G$2:$G$11,0),MATCH(Sales_Reps!$K$2,Sales_Reps!$B$2:$K$2,0))*I424</f>
        <v>38586.200000000004</v>
      </c>
    </row>
    <row r="425" spans="2:12" x14ac:dyDescent="0.25">
      <c r="B425" s="49" t="s">
        <v>678</v>
      </c>
      <c r="C425" s="49" t="s">
        <v>171</v>
      </c>
      <c r="D425" s="51" t="s">
        <v>1677</v>
      </c>
      <c r="E425" s="48" t="s">
        <v>3590</v>
      </c>
      <c r="F425" s="48" t="s">
        <v>2585</v>
      </c>
      <c r="G425" s="48" t="s">
        <v>24</v>
      </c>
      <c r="H425" s="57">
        <v>16240</v>
      </c>
      <c r="I425" s="56">
        <v>320136</v>
      </c>
      <c r="J425" s="53">
        <v>45016</v>
      </c>
      <c r="K425" s="54">
        <v>5</v>
      </c>
      <c r="L425" s="56">
        <f>INDEX(Sales_Reps!$B$2:$K$11,MATCH(Orders!K425,Sales_Reps!$G$2:$G$11,0),MATCH(Sales_Reps!$K$2,Sales_Reps!$B$2:$K$2,0))*I425</f>
        <v>32013.600000000002</v>
      </c>
    </row>
    <row r="426" spans="2:12" x14ac:dyDescent="0.25">
      <c r="B426" s="49" t="s">
        <v>679</v>
      </c>
      <c r="C426" s="49" t="s">
        <v>206</v>
      </c>
      <c r="D426" s="51" t="s">
        <v>1678</v>
      </c>
      <c r="E426" s="48" t="s">
        <v>3591</v>
      </c>
      <c r="F426" s="48" t="s">
        <v>2665</v>
      </c>
      <c r="G426" s="48" t="s">
        <v>34</v>
      </c>
      <c r="H426" s="57">
        <v>31698</v>
      </c>
      <c r="I426" s="56">
        <v>319690</v>
      </c>
      <c r="J426" s="53">
        <v>45270</v>
      </c>
      <c r="K426" s="54">
        <v>2</v>
      </c>
      <c r="L426" s="56">
        <f>INDEX(Sales_Reps!$B$2:$K$11,MATCH(Orders!K426,Sales_Reps!$G$2:$G$11,0),MATCH(Sales_Reps!$K$2,Sales_Reps!$B$2:$K$2,0))*I426</f>
        <v>39961.25</v>
      </c>
    </row>
    <row r="427" spans="2:12" x14ac:dyDescent="0.25">
      <c r="B427" s="49" t="s">
        <v>680</v>
      </c>
      <c r="C427" s="49" t="s">
        <v>181</v>
      </c>
      <c r="D427" s="51" t="s">
        <v>1679</v>
      </c>
      <c r="E427" s="48" t="s">
        <v>3592</v>
      </c>
      <c r="F427" s="48" t="s">
        <v>2666</v>
      </c>
      <c r="G427" s="48" t="s">
        <v>20</v>
      </c>
      <c r="H427" s="57">
        <v>49295</v>
      </c>
      <c r="I427" s="56">
        <v>430163</v>
      </c>
      <c r="J427" s="53">
        <v>45128</v>
      </c>
      <c r="K427" s="54">
        <v>5</v>
      </c>
      <c r="L427" s="56">
        <f>INDEX(Sales_Reps!$B$2:$K$11,MATCH(Orders!K427,Sales_Reps!$G$2:$G$11,0),MATCH(Sales_Reps!$K$2,Sales_Reps!$B$2:$K$2,0))*I427</f>
        <v>43016.3</v>
      </c>
    </row>
    <row r="428" spans="2:12" x14ac:dyDescent="0.25">
      <c r="B428" s="49" t="s">
        <v>681</v>
      </c>
      <c r="C428" s="49" t="s">
        <v>198</v>
      </c>
      <c r="D428" s="51" t="s">
        <v>1680</v>
      </c>
      <c r="E428" s="48" t="s">
        <v>3593</v>
      </c>
      <c r="F428" s="48" t="s">
        <v>2667</v>
      </c>
      <c r="G428" s="48" t="s">
        <v>10</v>
      </c>
      <c r="H428" s="57">
        <v>24610</v>
      </c>
      <c r="I428" s="56">
        <v>338151</v>
      </c>
      <c r="J428" s="53">
        <v>44931</v>
      </c>
      <c r="K428" s="54">
        <v>2</v>
      </c>
      <c r="L428" s="56">
        <f>INDEX(Sales_Reps!$B$2:$K$11,MATCH(Orders!K428,Sales_Reps!$G$2:$G$11,0),MATCH(Sales_Reps!$K$2,Sales_Reps!$B$2:$K$2,0))*I428</f>
        <v>42268.875</v>
      </c>
    </row>
    <row r="429" spans="2:12" x14ac:dyDescent="0.25">
      <c r="B429" s="49" t="s">
        <v>682</v>
      </c>
      <c r="C429" s="49" t="s">
        <v>170</v>
      </c>
      <c r="D429" s="51" t="s">
        <v>1681</v>
      </c>
      <c r="E429" s="48" t="s">
        <v>3594</v>
      </c>
      <c r="F429" s="48" t="s">
        <v>2668</v>
      </c>
      <c r="G429" s="48" t="s">
        <v>29</v>
      </c>
      <c r="H429" s="57">
        <v>30747</v>
      </c>
      <c r="I429" s="56">
        <v>331005</v>
      </c>
      <c r="J429" s="53">
        <v>45037</v>
      </c>
      <c r="K429" s="54">
        <v>1</v>
      </c>
      <c r="L429" s="56">
        <f>INDEX(Sales_Reps!$B$2:$K$11,MATCH(Orders!K429,Sales_Reps!$G$2:$G$11,0),MATCH(Sales_Reps!$K$2,Sales_Reps!$B$2:$K$2,0))*I429</f>
        <v>49650.75</v>
      </c>
    </row>
    <row r="430" spans="2:12" x14ac:dyDescent="0.25">
      <c r="B430" s="49" t="s">
        <v>683</v>
      </c>
      <c r="C430" s="49" t="s">
        <v>162</v>
      </c>
      <c r="D430" s="51" t="s">
        <v>1682</v>
      </c>
      <c r="E430" s="48" t="s">
        <v>3595</v>
      </c>
      <c r="F430" s="48" t="s">
        <v>2669</v>
      </c>
      <c r="G430" s="48" t="s">
        <v>50</v>
      </c>
      <c r="H430" s="57">
        <v>80706</v>
      </c>
      <c r="I430" s="56">
        <v>316551</v>
      </c>
      <c r="J430" s="53">
        <v>45086</v>
      </c>
      <c r="K430" s="54">
        <v>6</v>
      </c>
      <c r="L430" s="56">
        <f>INDEX(Sales_Reps!$B$2:$K$11,MATCH(Orders!K430,Sales_Reps!$G$2:$G$11,0),MATCH(Sales_Reps!$K$2,Sales_Reps!$B$2:$K$2,0))*I430</f>
        <v>31655.100000000002</v>
      </c>
    </row>
    <row r="431" spans="2:12" x14ac:dyDescent="0.25">
      <c r="B431" s="49" t="s">
        <v>684</v>
      </c>
      <c r="C431" s="49" t="s">
        <v>128</v>
      </c>
      <c r="D431" s="51" t="s">
        <v>1683</v>
      </c>
      <c r="E431" s="48" t="s">
        <v>3596</v>
      </c>
      <c r="F431" s="48" t="s">
        <v>2670</v>
      </c>
      <c r="G431" s="48" t="s">
        <v>41</v>
      </c>
      <c r="H431" s="57">
        <v>81546</v>
      </c>
      <c r="I431" s="56">
        <v>434292</v>
      </c>
      <c r="J431" s="53">
        <v>45210</v>
      </c>
      <c r="K431" s="54">
        <v>5</v>
      </c>
      <c r="L431" s="56">
        <f>INDEX(Sales_Reps!$B$2:$K$11,MATCH(Orders!K431,Sales_Reps!$G$2:$G$11,0),MATCH(Sales_Reps!$K$2,Sales_Reps!$B$2:$K$2,0))*I431</f>
        <v>43429.200000000004</v>
      </c>
    </row>
    <row r="432" spans="2:12" x14ac:dyDescent="0.25">
      <c r="B432" s="49" t="s">
        <v>685</v>
      </c>
      <c r="C432" s="49" t="s">
        <v>151</v>
      </c>
      <c r="D432" s="51" t="s">
        <v>1684</v>
      </c>
      <c r="E432" s="48" t="s">
        <v>3597</v>
      </c>
      <c r="F432" s="48" t="s">
        <v>2671</v>
      </c>
      <c r="G432" s="48" t="s">
        <v>11</v>
      </c>
      <c r="H432" s="57">
        <v>36245</v>
      </c>
      <c r="I432" s="56">
        <v>318345</v>
      </c>
      <c r="J432" s="53">
        <v>44987</v>
      </c>
      <c r="K432" s="54">
        <v>7</v>
      </c>
      <c r="L432" s="56">
        <f>INDEX(Sales_Reps!$B$2:$K$11,MATCH(Orders!K432,Sales_Reps!$G$2:$G$11,0),MATCH(Sales_Reps!$K$2,Sales_Reps!$B$2:$K$2,0))*I432</f>
        <v>28651.05</v>
      </c>
    </row>
    <row r="433" spans="2:12" x14ac:dyDescent="0.25">
      <c r="B433" s="49" t="s">
        <v>686</v>
      </c>
      <c r="C433" s="49" t="s">
        <v>176</v>
      </c>
      <c r="D433" s="51" t="s">
        <v>1685</v>
      </c>
      <c r="E433" s="48" t="s">
        <v>3598</v>
      </c>
      <c r="F433" s="48" t="s">
        <v>2672</v>
      </c>
      <c r="G433" s="48" t="s">
        <v>8</v>
      </c>
      <c r="H433" s="57">
        <v>94374</v>
      </c>
      <c r="I433" s="56">
        <v>335088</v>
      </c>
      <c r="J433" s="53">
        <v>45206</v>
      </c>
      <c r="K433" s="54">
        <v>6</v>
      </c>
      <c r="L433" s="56">
        <f>INDEX(Sales_Reps!$B$2:$K$11,MATCH(Orders!K433,Sales_Reps!$G$2:$G$11,0),MATCH(Sales_Reps!$K$2,Sales_Reps!$B$2:$K$2,0))*I433</f>
        <v>33508.800000000003</v>
      </c>
    </row>
    <row r="434" spans="2:12" x14ac:dyDescent="0.25">
      <c r="B434" s="49" t="s">
        <v>687</v>
      </c>
      <c r="C434" s="49" t="s">
        <v>213</v>
      </c>
      <c r="D434" s="51" t="s">
        <v>1686</v>
      </c>
      <c r="E434" s="48" t="s">
        <v>3599</v>
      </c>
      <c r="F434" s="48" t="s">
        <v>2673</v>
      </c>
      <c r="G434" s="48" t="s">
        <v>58</v>
      </c>
      <c r="H434" s="57">
        <v>20886</v>
      </c>
      <c r="I434" s="56">
        <v>380513</v>
      </c>
      <c r="J434" s="53">
        <v>45251</v>
      </c>
      <c r="K434" s="54">
        <v>3</v>
      </c>
      <c r="L434" s="56">
        <f>INDEX(Sales_Reps!$B$2:$K$11,MATCH(Orders!K434,Sales_Reps!$G$2:$G$11,0),MATCH(Sales_Reps!$K$2,Sales_Reps!$B$2:$K$2,0))*I434</f>
        <v>45661.56</v>
      </c>
    </row>
    <row r="435" spans="2:12" x14ac:dyDescent="0.25">
      <c r="B435" s="49" t="s">
        <v>688</v>
      </c>
      <c r="C435" s="49" t="s">
        <v>203</v>
      </c>
      <c r="D435" s="51" t="s">
        <v>1687</v>
      </c>
      <c r="E435" s="48" t="s">
        <v>3600</v>
      </c>
      <c r="F435" s="48" t="s">
        <v>2674</v>
      </c>
      <c r="G435" s="48" t="s">
        <v>16</v>
      </c>
      <c r="H435" s="57">
        <v>47551</v>
      </c>
      <c r="I435" s="56">
        <v>361542</v>
      </c>
      <c r="J435" s="53">
        <v>45199</v>
      </c>
      <c r="K435" s="54">
        <v>1</v>
      </c>
      <c r="L435" s="56">
        <f>INDEX(Sales_Reps!$B$2:$K$11,MATCH(Orders!K435,Sales_Reps!$G$2:$G$11,0),MATCH(Sales_Reps!$K$2,Sales_Reps!$B$2:$K$2,0))*I435</f>
        <v>54231.299999999996</v>
      </c>
    </row>
    <row r="436" spans="2:12" x14ac:dyDescent="0.25">
      <c r="B436" s="49" t="s">
        <v>689</v>
      </c>
      <c r="C436" s="49" t="s">
        <v>218</v>
      </c>
      <c r="D436" s="51" t="s">
        <v>1688</v>
      </c>
      <c r="E436" s="48" t="s">
        <v>3601</v>
      </c>
      <c r="F436" s="48" t="s">
        <v>2675</v>
      </c>
      <c r="G436" s="48" t="s">
        <v>105</v>
      </c>
      <c r="H436" s="57">
        <v>87070</v>
      </c>
      <c r="I436" s="56">
        <v>493484</v>
      </c>
      <c r="J436" s="53">
        <v>45131</v>
      </c>
      <c r="K436" s="54">
        <v>1</v>
      </c>
      <c r="L436" s="56">
        <f>INDEX(Sales_Reps!$B$2:$K$11,MATCH(Orders!K436,Sales_Reps!$G$2:$G$11,0),MATCH(Sales_Reps!$K$2,Sales_Reps!$B$2:$K$2,0))*I436</f>
        <v>74022.599999999991</v>
      </c>
    </row>
    <row r="437" spans="2:12" x14ac:dyDescent="0.25">
      <c r="B437" s="49" t="s">
        <v>690</v>
      </c>
      <c r="C437" s="49" t="s">
        <v>194</v>
      </c>
      <c r="D437" s="51" t="s">
        <v>1689</v>
      </c>
      <c r="E437" s="48" t="s">
        <v>3602</v>
      </c>
      <c r="F437" s="48" t="s">
        <v>2676</v>
      </c>
      <c r="G437" s="48" t="s">
        <v>40</v>
      </c>
      <c r="H437" s="57">
        <v>82789</v>
      </c>
      <c r="I437" s="56">
        <v>444323</v>
      </c>
      <c r="J437" s="53">
        <v>45035</v>
      </c>
      <c r="K437" s="54">
        <v>6</v>
      </c>
      <c r="L437" s="56">
        <f>INDEX(Sales_Reps!$B$2:$K$11,MATCH(Orders!K437,Sales_Reps!$G$2:$G$11,0),MATCH(Sales_Reps!$K$2,Sales_Reps!$B$2:$K$2,0))*I437</f>
        <v>44432.3</v>
      </c>
    </row>
    <row r="438" spans="2:12" x14ac:dyDescent="0.25">
      <c r="B438" s="49" t="s">
        <v>691</v>
      </c>
      <c r="C438" s="49" t="s">
        <v>186</v>
      </c>
      <c r="D438" s="51" t="s">
        <v>1690</v>
      </c>
      <c r="E438" s="48" t="s">
        <v>3603</v>
      </c>
      <c r="F438" s="48" t="s">
        <v>2677</v>
      </c>
      <c r="G438" s="48" t="s">
        <v>33</v>
      </c>
      <c r="H438" s="57">
        <v>11480</v>
      </c>
      <c r="I438" s="56">
        <v>326231</v>
      </c>
      <c r="J438" s="53">
        <v>45108</v>
      </c>
      <c r="K438" s="54">
        <v>4</v>
      </c>
      <c r="L438" s="56">
        <f>INDEX(Sales_Reps!$B$2:$K$11,MATCH(Orders!K438,Sales_Reps!$G$2:$G$11,0),MATCH(Sales_Reps!$K$2,Sales_Reps!$B$2:$K$2,0))*I438</f>
        <v>35885.410000000003</v>
      </c>
    </row>
    <row r="439" spans="2:12" x14ac:dyDescent="0.25">
      <c r="B439" s="49" t="s">
        <v>692</v>
      </c>
      <c r="C439" s="49" t="s">
        <v>205</v>
      </c>
      <c r="D439" s="51" t="s">
        <v>1691</v>
      </c>
      <c r="E439" s="48" t="s">
        <v>3604</v>
      </c>
      <c r="F439" s="48" t="s">
        <v>2678</v>
      </c>
      <c r="G439" s="48" t="s">
        <v>31</v>
      </c>
      <c r="H439" s="57">
        <v>3273</v>
      </c>
      <c r="I439" s="56">
        <v>408648</v>
      </c>
      <c r="J439" s="53">
        <v>45273</v>
      </c>
      <c r="K439" s="54">
        <v>1</v>
      </c>
      <c r="L439" s="56">
        <f>INDEX(Sales_Reps!$B$2:$K$11,MATCH(Orders!K439,Sales_Reps!$G$2:$G$11,0),MATCH(Sales_Reps!$K$2,Sales_Reps!$B$2:$K$2,0))*I439</f>
        <v>61297.2</v>
      </c>
    </row>
    <row r="440" spans="2:12" x14ac:dyDescent="0.25">
      <c r="B440" s="49" t="s">
        <v>693</v>
      </c>
      <c r="C440" s="49" t="s">
        <v>164</v>
      </c>
      <c r="D440" s="51" t="s">
        <v>1692</v>
      </c>
      <c r="E440" s="48" t="s">
        <v>3605</v>
      </c>
      <c r="F440" s="48" t="s">
        <v>2679</v>
      </c>
      <c r="G440" s="48" t="s">
        <v>30</v>
      </c>
      <c r="H440" s="57">
        <v>6268</v>
      </c>
      <c r="I440" s="56">
        <v>395606</v>
      </c>
      <c r="J440" s="53">
        <v>44942</v>
      </c>
      <c r="K440" s="54">
        <v>7</v>
      </c>
      <c r="L440" s="56">
        <f>INDEX(Sales_Reps!$B$2:$K$11,MATCH(Orders!K440,Sales_Reps!$G$2:$G$11,0),MATCH(Sales_Reps!$K$2,Sales_Reps!$B$2:$K$2,0))*I440</f>
        <v>35604.54</v>
      </c>
    </row>
    <row r="441" spans="2:12" x14ac:dyDescent="0.25">
      <c r="B441" s="49" t="s">
        <v>694</v>
      </c>
      <c r="C441" s="49" t="s">
        <v>179</v>
      </c>
      <c r="D441" s="51" t="s">
        <v>1693</v>
      </c>
      <c r="E441" s="48" t="s">
        <v>3606</v>
      </c>
      <c r="F441" s="48" t="s">
        <v>2680</v>
      </c>
      <c r="G441" s="48" t="s">
        <v>34</v>
      </c>
      <c r="H441" s="57">
        <v>21409</v>
      </c>
      <c r="I441" s="56">
        <v>307653</v>
      </c>
      <c r="J441" s="53">
        <v>45126</v>
      </c>
      <c r="K441" s="54">
        <v>7</v>
      </c>
      <c r="L441" s="56">
        <f>INDEX(Sales_Reps!$B$2:$K$11,MATCH(Orders!K441,Sales_Reps!$G$2:$G$11,0),MATCH(Sales_Reps!$K$2,Sales_Reps!$B$2:$K$2,0))*I441</f>
        <v>27688.77</v>
      </c>
    </row>
    <row r="442" spans="2:12" x14ac:dyDescent="0.25">
      <c r="B442" s="49" t="s">
        <v>695</v>
      </c>
      <c r="C442" s="49" t="s">
        <v>175</v>
      </c>
      <c r="D442" s="51" t="s">
        <v>1694</v>
      </c>
      <c r="E442" s="48" t="s">
        <v>3607</v>
      </c>
      <c r="F442" s="48" t="s">
        <v>2681</v>
      </c>
      <c r="G442" s="48" t="s">
        <v>31</v>
      </c>
      <c r="H442" s="57">
        <v>450</v>
      </c>
      <c r="I442" s="56">
        <v>334623</v>
      </c>
      <c r="J442" s="53">
        <v>45247</v>
      </c>
      <c r="K442" s="54">
        <v>7</v>
      </c>
      <c r="L442" s="56">
        <f>INDEX(Sales_Reps!$B$2:$K$11,MATCH(Orders!K442,Sales_Reps!$G$2:$G$11,0),MATCH(Sales_Reps!$K$2,Sales_Reps!$B$2:$K$2,0))*I442</f>
        <v>30116.07</v>
      </c>
    </row>
    <row r="443" spans="2:12" x14ac:dyDescent="0.25">
      <c r="B443" s="49" t="s">
        <v>696</v>
      </c>
      <c r="C443" s="49" t="s">
        <v>156</v>
      </c>
      <c r="D443" s="51" t="s">
        <v>1695</v>
      </c>
      <c r="E443" s="48" t="s">
        <v>3608</v>
      </c>
      <c r="F443" s="48" t="s">
        <v>2682</v>
      </c>
      <c r="G443" s="48" t="s">
        <v>48</v>
      </c>
      <c r="H443" s="57">
        <v>29841</v>
      </c>
      <c r="I443" s="56">
        <v>380125</v>
      </c>
      <c r="J443" s="53">
        <v>44945</v>
      </c>
      <c r="K443" s="54">
        <v>1</v>
      </c>
      <c r="L443" s="56">
        <f>INDEX(Sales_Reps!$B$2:$K$11,MATCH(Orders!K443,Sales_Reps!$G$2:$G$11,0),MATCH(Sales_Reps!$K$2,Sales_Reps!$B$2:$K$2,0))*I443</f>
        <v>57018.75</v>
      </c>
    </row>
    <row r="444" spans="2:12" x14ac:dyDescent="0.25">
      <c r="B444" s="49" t="s">
        <v>697</v>
      </c>
      <c r="C444" s="49" t="s">
        <v>179</v>
      </c>
      <c r="D444" s="51" t="s">
        <v>1696</v>
      </c>
      <c r="E444" s="48" t="s">
        <v>3609</v>
      </c>
      <c r="F444" s="48" t="s">
        <v>2683</v>
      </c>
      <c r="G444" s="48" t="s">
        <v>54</v>
      </c>
      <c r="H444" s="57">
        <v>52303</v>
      </c>
      <c r="I444" s="56">
        <v>463319</v>
      </c>
      <c r="J444" s="53">
        <v>45186</v>
      </c>
      <c r="K444" s="54">
        <v>4</v>
      </c>
      <c r="L444" s="56">
        <f>INDEX(Sales_Reps!$B$2:$K$11,MATCH(Orders!K444,Sales_Reps!$G$2:$G$11,0),MATCH(Sales_Reps!$K$2,Sales_Reps!$B$2:$K$2,0))*I444</f>
        <v>50965.090000000004</v>
      </c>
    </row>
    <row r="445" spans="2:12" x14ac:dyDescent="0.25">
      <c r="B445" s="49" t="s">
        <v>698</v>
      </c>
      <c r="C445" s="49" t="s">
        <v>213</v>
      </c>
      <c r="D445" s="51" t="s">
        <v>1697</v>
      </c>
      <c r="E445" s="48" t="s">
        <v>3610</v>
      </c>
      <c r="F445" s="48" t="s">
        <v>2684</v>
      </c>
      <c r="G445" s="48" t="s">
        <v>10</v>
      </c>
      <c r="H445" s="57">
        <v>45524</v>
      </c>
      <c r="I445" s="56">
        <v>499546</v>
      </c>
      <c r="J445" s="53">
        <v>45098</v>
      </c>
      <c r="K445" s="54">
        <v>8</v>
      </c>
      <c r="L445" s="56">
        <f>INDEX(Sales_Reps!$B$2:$K$11,MATCH(Orders!K445,Sales_Reps!$G$2:$G$11,0),MATCH(Sales_Reps!$K$2,Sales_Reps!$B$2:$K$2,0))*I445</f>
        <v>44959.14</v>
      </c>
    </row>
    <row r="446" spans="2:12" x14ac:dyDescent="0.25">
      <c r="B446" s="49" t="s">
        <v>699</v>
      </c>
      <c r="C446" s="49" t="s">
        <v>143</v>
      </c>
      <c r="D446" s="51" t="s">
        <v>1698</v>
      </c>
      <c r="E446" s="48" t="s">
        <v>3611</v>
      </c>
      <c r="F446" s="48" t="s">
        <v>2685</v>
      </c>
      <c r="G446" s="48" t="s">
        <v>29</v>
      </c>
      <c r="H446" s="57">
        <v>81906</v>
      </c>
      <c r="I446" s="56">
        <v>386579</v>
      </c>
      <c r="J446" s="53">
        <v>45021</v>
      </c>
      <c r="K446" s="54">
        <v>8</v>
      </c>
      <c r="L446" s="56">
        <f>INDEX(Sales_Reps!$B$2:$K$11,MATCH(Orders!K446,Sales_Reps!$G$2:$G$11,0),MATCH(Sales_Reps!$K$2,Sales_Reps!$B$2:$K$2,0))*I446</f>
        <v>34792.11</v>
      </c>
    </row>
    <row r="447" spans="2:12" x14ac:dyDescent="0.25">
      <c r="B447" s="49" t="s">
        <v>700</v>
      </c>
      <c r="C447" s="49" t="s">
        <v>134</v>
      </c>
      <c r="D447" s="51" t="s">
        <v>1699</v>
      </c>
      <c r="E447" s="48" t="s">
        <v>3612</v>
      </c>
      <c r="F447" s="48" t="s">
        <v>2686</v>
      </c>
      <c r="G447" s="48" t="s">
        <v>12</v>
      </c>
      <c r="H447" s="57">
        <v>81192</v>
      </c>
      <c r="I447" s="56">
        <v>455218</v>
      </c>
      <c r="J447" s="53">
        <v>45022</v>
      </c>
      <c r="K447" s="54">
        <v>5</v>
      </c>
      <c r="L447" s="56">
        <f>INDEX(Sales_Reps!$B$2:$K$11,MATCH(Orders!K447,Sales_Reps!$G$2:$G$11,0),MATCH(Sales_Reps!$K$2,Sales_Reps!$B$2:$K$2,0))*I447</f>
        <v>45521.8</v>
      </c>
    </row>
    <row r="448" spans="2:12" x14ac:dyDescent="0.25">
      <c r="B448" s="49" t="s">
        <v>701</v>
      </c>
      <c r="C448" s="49" t="s">
        <v>155</v>
      </c>
      <c r="D448" s="51" t="s">
        <v>1700</v>
      </c>
      <c r="E448" s="48" t="s">
        <v>3613</v>
      </c>
      <c r="F448" s="48" t="s">
        <v>2687</v>
      </c>
      <c r="G448" s="48" t="s">
        <v>14</v>
      </c>
      <c r="H448" s="57">
        <v>64371</v>
      </c>
      <c r="I448" s="56">
        <v>347016</v>
      </c>
      <c r="J448" s="53">
        <v>44960</v>
      </c>
      <c r="K448" s="54">
        <v>1</v>
      </c>
      <c r="L448" s="56">
        <f>INDEX(Sales_Reps!$B$2:$K$11,MATCH(Orders!K448,Sales_Reps!$G$2:$G$11,0),MATCH(Sales_Reps!$K$2,Sales_Reps!$B$2:$K$2,0))*I448</f>
        <v>52052.4</v>
      </c>
    </row>
    <row r="449" spans="2:12" x14ac:dyDescent="0.25">
      <c r="B449" s="49" t="s">
        <v>702</v>
      </c>
      <c r="C449" s="49" t="s">
        <v>156</v>
      </c>
      <c r="D449" s="51" t="s">
        <v>1701</v>
      </c>
      <c r="E449" s="48" t="s">
        <v>3614</v>
      </c>
      <c r="F449" s="48" t="s">
        <v>2688</v>
      </c>
      <c r="G449" s="48" t="s">
        <v>14</v>
      </c>
      <c r="H449" s="57">
        <v>99194</v>
      </c>
      <c r="I449" s="56">
        <v>441044</v>
      </c>
      <c r="J449" s="53">
        <v>45289</v>
      </c>
      <c r="K449" s="54">
        <v>2</v>
      </c>
      <c r="L449" s="56">
        <f>INDEX(Sales_Reps!$B$2:$K$11,MATCH(Orders!K449,Sales_Reps!$G$2:$G$11,0),MATCH(Sales_Reps!$K$2,Sales_Reps!$B$2:$K$2,0))*I449</f>
        <v>55130.5</v>
      </c>
    </row>
    <row r="450" spans="2:12" x14ac:dyDescent="0.25">
      <c r="B450" s="49" t="s">
        <v>703</v>
      </c>
      <c r="C450" s="49" t="s">
        <v>133</v>
      </c>
      <c r="D450" s="51" t="s">
        <v>1702</v>
      </c>
      <c r="E450" s="48" t="s">
        <v>3615</v>
      </c>
      <c r="F450" s="48" t="s">
        <v>2689</v>
      </c>
      <c r="G450" s="48" t="s">
        <v>108</v>
      </c>
      <c r="H450" s="57">
        <v>62062</v>
      </c>
      <c r="I450" s="56">
        <v>346652</v>
      </c>
      <c r="J450" s="53">
        <v>45064</v>
      </c>
      <c r="K450" s="54">
        <v>4</v>
      </c>
      <c r="L450" s="56">
        <f>INDEX(Sales_Reps!$B$2:$K$11,MATCH(Orders!K450,Sales_Reps!$G$2:$G$11,0),MATCH(Sales_Reps!$K$2,Sales_Reps!$B$2:$K$2,0))*I450</f>
        <v>38131.72</v>
      </c>
    </row>
    <row r="451" spans="2:12" x14ac:dyDescent="0.25">
      <c r="B451" s="49" t="s">
        <v>704</v>
      </c>
      <c r="C451" s="49" t="s">
        <v>168</v>
      </c>
      <c r="D451" s="51" t="s">
        <v>1703</v>
      </c>
      <c r="E451" s="48" t="s">
        <v>3616</v>
      </c>
      <c r="F451" s="48" t="s">
        <v>2690</v>
      </c>
      <c r="G451" s="48" t="s">
        <v>44</v>
      </c>
      <c r="H451" s="57">
        <v>39076</v>
      </c>
      <c r="I451" s="56">
        <v>318678</v>
      </c>
      <c r="J451" s="53">
        <v>45049</v>
      </c>
      <c r="K451" s="54">
        <v>8</v>
      </c>
      <c r="L451" s="56">
        <f>INDEX(Sales_Reps!$B$2:$K$11,MATCH(Orders!K451,Sales_Reps!$G$2:$G$11,0),MATCH(Sales_Reps!$K$2,Sales_Reps!$B$2:$K$2,0))*I451</f>
        <v>28681.02</v>
      </c>
    </row>
    <row r="452" spans="2:12" x14ac:dyDescent="0.25">
      <c r="B452" s="49" t="s">
        <v>705</v>
      </c>
      <c r="C452" s="49" t="s">
        <v>150</v>
      </c>
      <c r="D452" s="51" t="s">
        <v>1704</v>
      </c>
      <c r="E452" s="48" t="s">
        <v>3617</v>
      </c>
      <c r="F452" s="48" t="s">
        <v>2691</v>
      </c>
      <c r="G452" s="48" t="s">
        <v>29</v>
      </c>
      <c r="H452" s="57">
        <v>78879</v>
      </c>
      <c r="I452" s="56">
        <v>416326</v>
      </c>
      <c r="J452" s="53">
        <v>45062</v>
      </c>
      <c r="K452" s="54">
        <v>4</v>
      </c>
      <c r="L452" s="56">
        <f>INDEX(Sales_Reps!$B$2:$K$11,MATCH(Orders!K452,Sales_Reps!$G$2:$G$11,0),MATCH(Sales_Reps!$K$2,Sales_Reps!$B$2:$K$2,0))*I452</f>
        <v>45795.86</v>
      </c>
    </row>
    <row r="453" spans="2:12" x14ac:dyDescent="0.25">
      <c r="B453" s="49" t="s">
        <v>706</v>
      </c>
      <c r="C453" s="49" t="s">
        <v>202</v>
      </c>
      <c r="D453" s="51" t="s">
        <v>1705</v>
      </c>
      <c r="E453" s="48" t="s">
        <v>3618</v>
      </c>
      <c r="F453" s="48" t="s">
        <v>2692</v>
      </c>
      <c r="G453" s="48" t="s">
        <v>108</v>
      </c>
      <c r="H453" s="57">
        <v>84218</v>
      </c>
      <c r="I453" s="56">
        <v>393499</v>
      </c>
      <c r="J453" s="53">
        <v>44977</v>
      </c>
      <c r="K453" s="54">
        <v>5</v>
      </c>
      <c r="L453" s="56">
        <f>INDEX(Sales_Reps!$B$2:$K$11,MATCH(Orders!K453,Sales_Reps!$G$2:$G$11,0),MATCH(Sales_Reps!$K$2,Sales_Reps!$B$2:$K$2,0))*I453</f>
        <v>39349.9</v>
      </c>
    </row>
    <row r="454" spans="2:12" x14ac:dyDescent="0.25">
      <c r="B454" s="49" t="s">
        <v>707</v>
      </c>
      <c r="C454" s="49" t="s">
        <v>154</v>
      </c>
      <c r="D454" s="51" t="s">
        <v>1706</v>
      </c>
      <c r="E454" s="48" t="s">
        <v>3619</v>
      </c>
      <c r="F454" s="48" t="s">
        <v>2693</v>
      </c>
      <c r="G454" s="48" t="s">
        <v>45</v>
      </c>
      <c r="H454" s="57">
        <v>79772</v>
      </c>
      <c r="I454" s="56">
        <v>390285</v>
      </c>
      <c r="J454" s="53">
        <v>45273</v>
      </c>
      <c r="K454" s="54">
        <v>5</v>
      </c>
      <c r="L454" s="56">
        <f>INDEX(Sales_Reps!$B$2:$K$11,MATCH(Orders!K454,Sales_Reps!$G$2:$G$11,0),MATCH(Sales_Reps!$K$2,Sales_Reps!$B$2:$K$2,0))*I454</f>
        <v>39028.5</v>
      </c>
    </row>
    <row r="455" spans="2:12" x14ac:dyDescent="0.25">
      <c r="B455" s="49" t="s">
        <v>708</v>
      </c>
      <c r="C455" s="49" t="s">
        <v>209</v>
      </c>
      <c r="D455" s="51" t="s">
        <v>1707</v>
      </c>
      <c r="E455" s="48" t="s">
        <v>3620</v>
      </c>
      <c r="F455" s="48" t="s">
        <v>2694</v>
      </c>
      <c r="G455" s="48" t="s">
        <v>105</v>
      </c>
      <c r="H455" s="57">
        <v>53692</v>
      </c>
      <c r="I455" s="56">
        <v>381429</v>
      </c>
      <c r="J455" s="53">
        <v>45259</v>
      </c>
      <c r="K455" s="54">
        <v>4</v>
      </c>
      <c r="L455" s="56">
        <f>INDEX(Sales_Reps!$B$2:$K$11,MATCH(Orders!K455,Sales_Reps!$G$2:$G$11,0),MATCH(Sales_Reps!$K$2,Sales_Reps!$B$2:$K$2,0))*I455</f>
        <v>41957.19</v>
      </c>
    </row>
    <row r="456" spans="2:12" x14ac:dyDescent="0.25">
      <c r="B456" s="49" t="s">
        <v>709</v>
      </c>
      <c r="C456" s="49" t="s">
        <v>212</v>
      </c>
      <c r="D456" s="51" t="s">
        <v>1708</v>
      </c>
      <c r="E456" s="48" t="s">
        <v>3621</v>
      </c>
      <c r="F456" s="48" t="s">
        <v>2695</v>
      </c>
      <c r="G456" s="48" t="s">
        <v>14</v>
      </c>
      <c r="H456" s="57">
        <v>9074</v>
      </c>
      <c r="I456" s="56">
        <v>451263</v>
      </c>
      <c r="J456" s="53">
        <v>44984</v>
      </c>
      <c r="K456" s="54">
        <v>7</v>
      </c>
      <c r="L456" s="56">
        <f>INDEX(Sales_Reps!$B$2:$K$11,MATCH(Orders!K456,Sales_Reps!$G$2:$G$11,0),MATCH(Sales_Reps!$K$2,Sales_Reps!$B$2:$K$2,0))*I456</f>
        <v>40613.67</v>
      </c>
    </row>
    <row r="457" spans="2:12" x14ac:dyDescent="0.25">
      <c r="B457" s="49" t="s">
        <v>710</v>
      </c>
      <c r="C457" s="49" t="s">
        <v>145</v>
      </c>
      <c r="D457" s="51" t="s">
        <v>1709</v>
      </c>
      <c r="E457" s="48" t="s">
        <v>3622</v>
      </c>
      <c r="F457" s="48" t="s">
        <v>2696</v>
      </c>
      <c r="G457" s="48" t="s">
        <v>23</v>
      </c>
      <c r="H457" s="57">
        <v>6657</v>
      </c>
      <c r="I457" s="56">
        <v>431305</v>
      </c>
      <c r="J457" s="53">
        <v>45153</v>
      </c>
      <c r="K457" s="54">
        <v>1</v>
      </c>
      <c r="L457" s="56">
        <f>INDEX(Sales_Reps!$B$2:$K$11,MATCH(Orders!K457,Sales_Reps!$G$2:$G$11,0),MATCH(Sales_Reps!$K$2,Sales_Reps!$B$2:$K$2,0))*I457</f>
        <v>64695.75</v>
      </c>
    </row>
    <row r="458" spans="2:12" x14ac:dyDescent="0.25">
      <c r="B458" s="49" t="s">
        <v>711</v>
      </c>
      <c r="C458" s="49" t="s">
        <v>126</v>
      </c>
      <c r="D458" s="51" t="s">
        <v>1710</v>
      </c>
      <c r="E458" s="48" t="s">
        <v>3623</v>
      </c>
      <c r="F458" s="48" t="s">
        <v>2697</v>
      </c>
      <c r="G458" s="48" t="s">
        <v>15</v>
      </c>
      <c r="H458" s="57">
        <v>73172</v>
      </c>
      <c r="I458" s="56">
        <v>479633</v>
      </c>
      <c r="J458" s="53">
        <v>45280</v>
      </c>
      <c r="K458" s="54">
        <v>4</v>
      </c>
      <c r="L458" s="56">
        <f>INDEX(Sales_Reps!$B$2:$K$11,MATCH(Orders!K458,Sales_Reps!$G$2:$G$11,0),MATCH(Sales_Reps!$K$2,Sales_Reps!$B$2:$K$2,0))*I458</f>
        <v>52759.63</v>
      </c>
    </row>
    <row r="459" spans="2:12" x14ac:dyDescent="0.25">
      <c r="B459" s="49" t="s">
        <v>712</v>
      </c>
      <c r="C459" s="49" t="s">
        <v>216</v>
      </c>
      <c r="D459" s="51" t="s">
        <v>1711</v>
      </c>
      <c r="E459" s="48" t="s">
        <v>3624</v>
      </c>
      <c r="F459" s="48" t="s">
        <v>2698</v>
      </c>
      <c r="G459" s="48" t="s">
        <v>14</v>
      </c>
      <c r="H459" s="57">
        <v>30853</v>
      </c>
      <c r="I459" s="56">
        <v>471264</v>
      </c>
      <c r="J459" s="53">
        <v>45026</v>
      </c>
      <c r="K459" s="54">
        <v>5</v>
      </c>
      <c r="L459" s="56">
        <f>INDEX(Sales_Reps!$B$2:$K$11,MATCH(Orders!K459,Sales_Reps!$G$2:$G$11,0),MATCH(Sales_Reps!$K$2,Sales_Reps!$B$2:$K$2,0))*I459</f>
        <v>47126.400000000001</v>
      </c>
    </row>
    <row r="460" spans="2:12" x14ac:dyDescent="0.25">
      <c r="B460" s="49" t="s">
        <v>713</v>
      </c>
      <c r="C460" s="49" t="s">
        <v>202</v>
      </c>
      <c r="D460" s="51" t="s">
        <v>1712</v>
      </c>
      <c r="E460" s="48" t="s">
        <v>3625</v>
      </c>
      <c r="F460" s="48" t="s">
        <v>2699</v>
      </c>
      <c r="G460" s="48" t="s">
        <v>50</v>
      </c>
      <c r="H460" s="57">
        <v>60478</v>
      </c>
      <c r="I460" s="56">
        <v>301787</v>
      </c>
      <c r="J460" s="53">
        <v>45207</v>
      </c>
      <c r="K460" s="54">
        <v>1</v>
      </c>
      <c r="L460" s="56">
        <f>INDEX(Sales_Reps!$B$2:$K$11,MATCH(Orders!K460,Sales_Reps!$G$2:$G$11,0),MATCH(Sales_Reps!$K$2,Sales_Reps!$B$2:$K$2,0))*I460</f>
        <v>45268.049999999996</v>
      </c>
    </row>
    <row r="461" spans="2:12" x14ac:dyDescent="0.25">
      <c r="B461" s="49" t="s">
        <v>714</v>
      </c>
      <c r="C461" s="49" t="s">
        <v>217</v>
      </c>
      <c r="D461" s="51" t="s">
        <v>1713</v>
      </c>
      <c r="E461" s="48" t="s">
        <v>3626</v>
      </c>
      <c r="F461" s="48" t="s">
        <v>2700</v>
      </c>
      <c r="G461" s="48" t="s">
        <v>35</v>
      </c>
      <c r="H461" s="57">
        <v>56346</v>
      </c>
      <c r="I461" s="56">
        <v>315489</v>
      </c>
      <c r="J461" s="53">
        <v>45148</v>
      </c>
      <c r="K461" s="54">
        <v>1</v>
      </c>
      <c r="L461" s="56">
        <f>INDEX(Sales_Reps!$B$2:$K$11,MATCH(Orders!K461,Sales_Reps!$G$2:$G$11,0),MATCH(Sales_Reps!$K$2,Sales_Reps!$B$2:$K$2,0))*I461</f>
        <v>47323.35</v>
      </c>
    </row>
    <row r="462" spans="2:12" x14ac:dyDescent="0.25">
      <c r="B462" s="49" t="s">
        <v>715</v>
      </c>
      <c r="C462" s="49" t="s">
        <v>194</v>
      </c>
      <c r="D462" s="51" t="s">
        <v>1714</v>
      </c>
      <c r="E462" s="48" t="s">
        <v>3627</v>
      </c>
      <c r="F462" s="48" t="s">
        <v>2701</v>
      </c>
      <c r="G462" s="48" t="s">
        <v>7</v>
      </c>
      <c r="H462" s="57">
        <v>21515</v>
      </c>
      <c r="I462" s="56">
        <v>368416</v>
      </c>
      <c r="J462" s="53">
        <v>45086</v>
      </c>
      <c r="K462" s="54">
        <v>6</v>
      </c>
      <c r="L462" s="56">
        <f>INDEX(Sales_Reps!$B$2:$K$11,MATCH(Orders!K462,Sales_Reps!$G$2:$G$11,0),MATCH(Sales_Reps!$K$2,Sales_Reps!$B$2:$K$2,0))*I462</f>
        <v>36841.599999999999</v>
      </c>
    </row>
    <row r="463" spans="2:12" x14ac:dyDescent="0.25">
      <c r="B463" s="49" t="s">
        <v>716</v>
      </c>
      <c r="C463" s="49" t="s">
        <v>178</v>
      </c>
      <c r="D463" s="51" t="s">
        <v>1715</v>
      </c>
      <c r="E463" s="48" t="s">
        <v>3628</v>
      </c>
      <c r="F463" s="48" t="s">
        <v>2287</v>
      </c>
      <c r="G463" s="48" t="s">
        <v>50</v>
      </c>
      <c r="H463" s="57">
        <v>64695</v>
      </c>
      <c r="I463" s="56">
        <v>346721</v>
      </c>
      <c r="J463" s="53">
        <v>45269</v>
      </c>
      <c r="K463" s="54">
        <v>1</v>
      </c>
      <c r="L463" s="56">
        <f>INDEX(Sales_Reps!$B$2:$K$11,MATCH(Orders!K463,Sales_Reps!$G$2:$G$11,0),MATCH(Sales_Reps!$K$2,Sales_Reps!$B$2:$K$2,0))*I463</f>
        <v>52008.15</v>
      </c>
    </row>
    <row r="464" spans="2:12" x14ac:dyDescent="0.25">
      <c r="B464" s="49" t="s">
        <v>717</v>
      </c>
      <c r="C464" s="49" t="s">
        <v>183</v>
      </c>
      <c r="D464" s="51" t="s">
        <v>1716</v>
      </c>
      <c r="E464" s="48" t="s">
        <v>3629</v>
      </c>
      <c r="F464" s="48" t="s">
        <v>2404</v>
      </c>
      <c r="G464" s="48" t="s">
        <v>34</v>
      </c>
      <c r="H464" s="57">
        <v>53099</v>
      </c>
      <c r="I464" s="56">
        <v>441441</v>
      </c>
      <c r="J464" s="53">
        <v>45008</v>
      </c>
      <c r="K464" s="54">
        <v>3</v>
      </c>
      <c r="L464" s="56">
        <f>INDEX(Sales_Reps!$B$2:$K$11,MATCH(Orders!K464,Sales_Reps!$G$2:$G$11,0),MATCH(Sales_Reps!$K$2,Sales_Reps!$B$2:$K$2,0))*I464</f>
        <v>52972.92</v>
      </c>
    </row>
    <row r="465" spans="2:12" x14ac:dyDescent="0.25">
      <c r="B465" s="49" t="s">
        <v>718</v>
      </c>
      <c r="C465" s="49" t="s">
        <v>136</v>
      </c>
      <c r="D465" s="51" t="s">
        <v>1717</v>
      </c>
      <c r="E465" s="48" t="s">
        <v>3630</v>
      </c>
      <c r="F465" s="48" t="s">
        <v>2702</v>
      </c>
      <c r="G465" s="48" t="s">
        <v>35</v>
      </c>
      <c r="H465" s="57">
        <v>58005</v>
      </c>
      <c r="I465" s="56">
        <v>372874</v>
      </c>
      <c r="J465" s="53">
        <v>45198</v>
      </c>
      <c r="K465" s="54">
        <v>4</v>
      </c>
      <c r="L465" s="56">
        <f>INDEX(Sales_Reps!$B$2:$K$11,MATCH(Orders!K465,Sales_Reps!$G$2:$G$11,0),MATCH(Sales_Reps!$K$2,Sales_Reps!$B$2:$K$2,0))*I465</f>
        <v>41016.14</v>
      </c>
    </row>
    <row r="466" spans="2:12" x14ac:dyDescent="0.25">
      <c r="B466" s="49" t="s">
        <v>719</v>
      </c>
      <c r="C466" s="49" t="s">
        <v>136</v>
      </c>
      <c r="D466" s="51" t="s">
        <v>1718</v>
      </c>
      <c r="E466" s="48" t="s">
        <v>3631</v>
      </c>
      <c r="F466" s="48" t="s">
        <v>2703</v>
      </c>
      <c r="G466" s="48" t="s">
        <v>22</v>
      </c>
      <c r="H466" s="57">
        <v>3923</v>
      </c>
      <c r="I466" s="56">
        <v>374094</v>
      </c>
      <c r="J466" s="53">
        <v>45005</v>
      </c>
      <c r="K466" s="54">
        <v>2</v>
      </c>
      <c r="L466" s="56">
        <f>INDEX(Sales_Reps!$B$2:$K$11,MATCH(Orders!K466,Sales_Reps!$G$2:$G$11,0),MATCH(Sales_Reps!$K$2,Sales_Reps!$B$2:$K$2,0))*I466</f>
        <v>46761.75</v>
      </c>
    </row>
    <row r="467" spans="2:12" x14ac:dyDescent="0.25">
      <c r="B467" s="49" t="s">
        <v>720</v>
      </c>
      <c r="C467" s="49" t="s">
        <v>196</v>
      </c>
      <c r="D467" s="51" t="s">
        <v>1719</v>
      </c>
      <c r="E467" s="48" t="s">
        <v>3632</v>
      </c>
      <c r="F467" s="48" t="s">
        <v>2598</v>
      </c>
      <c r="G467" s="48" t="s">
        <v>25</v>
      </c>
      <c r="H467" s="57">
        <v>31833</v>
      </c>
      <c r="I467" s="56">
        <v>346889</v>
      </c>
      <c r="J467" s="53">
        <v>45064</v>
      </c>
      <c r="K467" s="54">
        <v>7</v>
      </c>
      <c r="L467" s="56">
        <f>INDEX(Sales_Reps!$B$2:$K$11,MATCH(Orders!K467,Sales_Reps!$G$2:$G$11,0),MATCH(Sales_Reps!$K$2,Sales_Reps!$B$2:$K$2,0))*I467</f>
        <v>31220.01</v>
      </c>
    </row>
    <row r="468" spans="2:12" x14ac:dyDescent="0.25">
      <c r="B468" s="49" t="s">
        <v>721</v>
      </c>
      <c r="C468" s="49" t="s">
        <v>145</v>
      </c>
      <c r="D468" s="51" t="s">
        <v>1720</v>
      </c>
      <c r="E468" s="48" t="s">
        <v>3633</v>
      </c>
      <c r="F468" s="48" t="s">
        <v>2704</v>
      </c>
      <c r="G468" s="48" t="s">
        <v>108</v>
      </c>
      <c r="H468" s="57">
        <v>12575</v>
      </c>
      <c r="I468" s="56">
        <v>316142</v>
      </c>
      <c r="J468" s="53">
        <v>45107</v>
      </c>
      <c r="K468" s="54">
        <v>7</v>
      </c>
      <c r="L468" s="56">
        <f>INDEX(Sales_Reps!$B$2:$K$11,MATCH(Orders!K468,Sales_Reps!$G$2:$G$11,0),MATCH(Sales_Reps!$K$2,Sales_Reps!$B$2:$K$2,0))*I468</f>
        <v>28452.78</v>
      </c>
    </row>
    <row r="469" spans="2:12" x14ac:dyDescent="0.25">
      <c r="B469" s="49" t="s">
        <v>722</v>
      </c>
      <c r="C469" s="49" t="s">
        <v>192</v>
      </c>
      <c r="D469" s="51" t="s">
        <v>1721</v>
      </c>
      <c r="E469" s="48" t="s">
        <v>3634</v>
      </c>
      <c r="F469" s="48" t="s">
        <v>2705</v>
      </c>
      <c r="G469" s="48" t="s">
        <v>8</v>
      </c>
      <c r="H469" s="57">
        <v>81627</v>
      </c>
      <c r="I469" s="56">
        <v>369551</v>
      </c>
      <c r="J469" s="53">
        <v>45201</v>
      </c>
      <c r="K469" s="54">
        <v>6</v>
      </c>
      <c r="L469" s="56">
        <f>INDEX(Sales_Reps!$B$2:$K$11,MATCH(Orders!K469,Sales_Reps!$G$2:$G$11,0),MATCH(Sales_Reps!$K$2,Sales_Reps!$B$2:$K$2,0))*I469</f>
        <v>36955.1</v>
      </c>
    </row>
    <row r="470" spans="2:12" x14ac:dyDescent="0.25">
      <c r="B470" s="49" t="s">
        <v>723</v>
      </c>
      <c r="C470" s="49" t="s">
        <v>195</v>
      </c>
      <c r="D470" s="51" t="s">
        <v>1722</v>
      </c>
      <c r="E470" s="48" t="s">
        <v>3635</v>
      </c>
      <c r="F470" s="48" t="s">
        <v>2706</v>
      </c>
      <c r="G470" s="48" t="s">
        <v>54</v>
      </c>
      <c r="H470" s="57">
        <v>27950</v>
      </c>
      <c r="I470" s="56">
        <v>335838</v>
      </c>
      <c r="J470" s="53">
        <v>44984</v>
      </c>
      <c r="K470" s="54">
        <v>7</v>
      </c>
      <c r="L470" s="56">
        <f>INDEX(Sales_Reps!$B$2:$K$11,MATCH(Orders!K470,Sales_Reps!$G$2:$G$11,0),MATCH(Sales_Reps!$K$2,Sales_Reps!$B$2:$K$2,0))*I470</f>
        <v>30225.42</v>
      </c>
    </row>
    <row r="471" spans="2:12" x14ac:dyDescent="0.25">
      <c r="B471" s="49" t="s">
        <v>724</v>
      </c>
      <c r="C471" s="49" t="s">
        <v>136</v>
      </c>
      <c r="D471" s="51" t="s">
        <v>1723</v>
      </c>
      <c r="E471" s="48" t="s">
        <v>3636</v>
      </c>
      <c r="F471" s="48" t="s">
        <v>2707</v>
      </c>
      <c r="G471" s="48" t="s">
        <v>33</v>
      </c>
      <c r="H471" s="57">
        <v>38313</v>
      </c>
      <c r="I471" s="56">
        <v>469811</v>
      </c>
      <c r="J471" s="53">
        <v>44967</v>
      </c>
      <c r="K471" s="54">
        <v>4</v>
      </c>
      <c r="L471" s="56">
        <f>INDEX(Sales_Reps!$B$2:$K$11,MATCH(Orders!K471,Sales_Reps!$G$2:$G$11,0),MATCH(Sales_Reps!$K$2,Sales_Reps!$B$2:$K$2,0))*I471</f>
        <v>51679.21</v>
      </c>
    </row>
    <row r="472" spans="2:12" x14ac:dyDescent="0.25">
      <c r="B472" s="49" t="s">
        <v>725</v>
      </c>
      <c r="C472" s="49" t="s">
        <v>161</v>
      </c>
      <c r="D472" s="51" t="s">
        <v>1724</v>
      </c>
      <c r="E472" s="48" t="s">
        <v>3637</v>
      </c>
      <c r="F472" s="48" t="s">
        <v>2708</v>
      </c>
      <c r="G472" s="48" t="s">
        <v>27</v>
      </c>
      <c r="H472" s="57">
        <v>60718</v>
      </c>
      <c r="I472" s="56">
        <v>491867</v>
      </c>
      <c r="J472" s="53">
        <v>45239</v>
      </c>
      <c r="K472" s="54">
        <v>6</v>
      </c>
      <c r="L472" s="56">
        <f>INDEX(Sales_Reps!$B$2:$K$11,MATCH(Orders!K472,Sales_Reps!$G$2:$G$11,0),MATCH(Sales_Reps!$K$2,Sales_Reps!$B$2:$K$2,0))*I472</f>
        <v>49186.700000000004</v>
      </c>
    </row>
    <row r="473" spans="2:12" x14ac:dyDescent="0.25">
      <c r="B473" s="49" t="s">
        <v>726</v>
      </c>
      <c r="C473" s="49" t="s">
        <v>164</v>
      </c>
      <c r="D473" s="51" t="s">
        <v>1725</v>
      </c>
      <c r="E473" s="64" t="s">
        <v>4156</v>
      </c>
      <c r="F473" s="48" t="s">
        <v>2709</v>
      </c>
      <c r="G473" s="48" t="s">
        <v>28</v>
      </c>
      <c r="H473" s="57">
        <v>64682</v>
      </c>
      <c r="I473" s="56">
        <v>350495</v>
      </c>
      <c r="J473" s="53">
        <v>45022</v>
      </c>
      <c r="K473" s="54">
        <v>6</v>
      </c>
      <c r="L473" s="56">
        <f>INDEX(Sales_Reps!$B$2:$K$11,MATCH(Orders!K473,Sales_Reps!$G$2:$G$11,0),MATCH(Sales_Reps!$K$2,Sales_Reps!$B$2:$K$2,0))*I473</f>
        <v>35049.5</v>
      </c>
    </row>
    <row r="474" spans="2:12" x14ac:dyDescent="0.25">
      <c r="B474" s="49" t="s">
        <v>727</v>
      </c>
      <c r="C474" s="49" t="s">
        <v>158</v>
      </c>
      <c r="D474" s="51" t="s">
        <v>1726</v>
      </c>
      <c r="E474" s="48" t="s">
        <v>3638</v>
      </c>
      <c r="F474" s="48" t="s">
        <v>2710</v>
      </c>
      <c r="G474" s="48" t="s">
        <v>12</v>
      </c>
      <c r="H474" s="57">
        <v>57914</v>
      </c>
      <c r="I474" s="56">
        <v>356286</v>
      </c>
      <c r="J474" s="53">
        <v>45049</v>
      </c>
      <c r="K474" s="54">
        <v>4</v>
      </c>
      <c r="L474" s="56">
        <f>INDEX(Sales_Reps!$B$2:$K$11,MATCH(Orders!K474,Sales_Reps!$G$2:$G$11,0),MATCH(Sales_Reps!$K$2,Sales_Reps!$B$2:$K$2,0))*I474</f>
        <v>39191.46</v>
      </c>
    </row>
    <row r="475" spans="2:12" x14ac:dyDescent="0.25">
      <c r="B475" s="49" t="s">
        <v>728</v>
      </c>
      <c r="C475" s="49" t="s">
        <v>170</v>
      </c>
      <c r="D475" s="51" t="s">
        <v>1727</v>
      </c>
      <c r="E475" s="48" t="s">
        <v>3639</v>
      </c>
      <c r="F475" s="48" t="s">
        <v>2711</v>
      </c>
      <c r="G475" s="48" t="s">
        <v>27</v>
      </c>
      <c r="H475" s="57">
        <v>96451</v>
      </c>
      <c r="I475" s="56">
        <v>434681</v>
      </c>
      <c r="J475" s="53">
        <v>44931</v>
      </c>
      <c r="K475" s="54">
        <v>2</v>
      </c>
      <c r="L475" s="56">
        <f>INDEX(Sales_Reps!$B$2:$K$11,MATCH(Orders!K475,Sales_Reps!$G$2:$G$11,0),MATCH(Sales_Reps!$K$2,Sales_Reps!$B$2:$K$2,0))*I475</f>
        <v>54335.125</v>
      </c>
    </row>
    <row r="476" spans="2:12" x14ac:dyDescent="0.25">
      <c r="B476" s="49" t="s">
        <v>729</v>
      </c>
      <c r="C476" s="49" t="s">
        <v>169</v>
      </c>
      <c r="D476" s="51" t="s">
        <v>1728</v>
      </c>
      <c r="E476" s="48" t="s">
        <v>3640</v>
      </c>
      <c r="F476" s="48" t="s">
        <v>2712</v>
      </c>
      <c r="G476" s="48" t="s">
        <v>31</v>
      </c>
      <c r="H476" s="57">
        <v>6258</v>
      </c>
      <c r="I476" s="56">
        <v>431748</v>
      </c>
      <c r="J476" s="53">
        <v>45123</v>
      </c>
      <c r="K476" s="54">
        <v>6</v>
      </c>
      <c r="L476" s="56">
        <f>INDEX(Sales_Reps!$B$2:$K$11,MATCH(Orders!K476,Sales_Reps!$G$2:$G$11,0),MATCH(Sales_Reps!$K$2,Sales_Reps!$B$2:$K$2,0))*I476</f>
        <v>43174.8</v>
      </c>
    </row>
    <row r="477" spans="2:12" x14ac:dyDescent="0.25">
      <c r="B477" s="49" t="s">
        <v>730</v>
      </c>
      <c r="C477" s="49" t="s">
        <v>201</v>
      </c>
      <c r="D477" s="51" t="s">
        <v>1729</v>
      </c>
      <c r="E477" s="48" t="s">
        <v>3641</v>
      </c>
      <c r="F477" s="48" t="s">
        <v>2713</v>
      </c>
      <c r="G477" s="48" t="s">
        <v>31</v>
      </c>
      <c r="H477" s="57">
        <v>37992</v>
      </c>
      <c r="I477" s="56">
        <v>304653</v>
      </c>
      <c r="J477" s="53">
        <v>45136</v>
      </c>
      <c r="K477" s="54">
        <v>1</v>
      </c>
      <c r="L477" s="56">
        <f>INDEX(Sales_Reps!$B$2:$K$11,MATCH(Orders!K477,Sales_Reps!$G$2:$G$11,0),MATCH(Sales_Reps!$K$2,Sales_Reps!$B$2:$K$2,0))*I477</f>
        <v>45697.95</v>
      </c>
    </row>
    <row r="478" spans="2:12" x14ac:dyDescent="0.25">
      <c r="B478" s="49" t="s">
        <v>731</v>
      </c>
      <c r="C478" s="49" t="s">
        <v>136</v>
      </c>
      <c r="D478" s="51" t="s">
        <v>1730</v>
      </c>
      <c r="E478" s="48" t="s">
        <v>3642</v>
      </c>
      <c r="F478" s="48" t="s">
        <v>2714</v>
      </c>
      <c r="G478" s="48" t="s">
        <v>48</v>
      </c>
      <c r="H478" s="57">
        <v>90471</v>
      </c>
      <c r="I478" s="56">
        <v>376967</v>
      </c>
      <c r="J478" s="53">
        <v>45081</v>
      </c>
      <c r="K478" s="54">
        <v>7</v>
      </c>
      <c r="L478" s="56">
        <f>INDEX(Sales_Reps!$B$2:$K$11,MATCH(Orders!K478,Sales_Reps!$G$2:$G$11,0),MATCH(Sales_Reps!$K$2,Sales_Reps!$B$2:$K$2,0))*I478</f>
        <v>33927.03</v>
      </c>
    </row>
    <row r="479" spans="2:12" x14ac:dyDescent="0.25">
      <c r="B479" s="49" t="s">
        <v>732</v>
      </c>
      <c r="C479" s="49" t="s">
        <v>212</v>
      </c>
      <c r="D479" s="51" t="s">
        <v>1731</v>
      </c>
      <c r="E479" s="48" t="s">
        <v>3643</v>
      </c>
      <c r="F479" s="48" t="s">
        <v>2715</v>
      </c>
      <c r="G479" s="48" t="s">
        <v>28</v>
      </c>
      <c r="H479" s="57">
        <v>68049</v>
      </c>
      <c r="I479" s="56">
        <v>497586</v>
      </c>
      <c r="J479" s="53">
        <v>45267</v>
      </c>
      <c r="K479" s="54">
        <v>4</v>
      </c>
      <c r="L479" s="56">
        <f>INDEX(Sales_Reps!$B$2:$K$11,MATCH(Orders!K479,Sales_Reps!$G$2:$G$11,0),MATCH(Sales_Reps!$K$2,Sales_Reps!$B$2:$K$2,0))*I479</f>
        <v>54734.46</v>
      </c>
    </row>
    <row r="480" spans="2:12" x14ac:dyDescent="0.25">
      <c r="B480" s="49" t="s">
        <v>733</v>
      </c>
      <c r="C480" s="49" t="s">
        <v>189</v>
      </c>
      <c r="D480" s="51" t="s">
        <v>1732</v>
      </c>
      <c r="E480" s="48" t="s">
        <v>3644</v>
      </c>
      <c r="F480" s="48" t="s">
        <v>2716</v>
      </c>
      <c r="G480" s="48" t="s">
        <v>42</v>
      </c>
      <c r="H480" s="57">
        <v>71635</v>
      </c>
      <c r="I480" s="56">
        <v>333558</v>
      </c>
      <c r="J480" s="53">
        <v>44996</v>
      </c>
      <c r="K480" s="54">
        <v>7</v>
      </c>
      <c r="L480" s="56">
        <f>INDEX(Sales_Reps!$B$2:$K$11,MATCH(Orders!K480,Sales_Reps!$G$2:$G$11,0),MATCH(Sales_Reps!$K$2,Sales_Reps!$B$2:$K$2,0))*I480</f>
        <v>30020.219999999998</v>
      </c>
    </row>
    <row r="481" spans="2:12" x14ac:dyDescent="0.25">
      <c r="B481" s="49" t="s">
        <v>734</v>
      </c>
      <c r="C481" s="49" t="s">
        <v>190</v>
      </c>
      <c r="D481" s="51" t="s">
        <v>1733</v>
      </c>
      <c r="E481" s="48" t="s">
        <v>3645</v>
      </c>
      <c r="F481" s="48" t="s">
        <v>2717</v>
      </c>
      <c r="G481" s="48" t="s">
        <v>23</v>
      </c>
      <c r="H481" s="57">
        <v>63711</v>
      </c>
      <c r="I481" s="56">
        <v>391786</v>
      </c>
      <c r="J481" s="53">
        <v>45093</v>
      </c>
      <c r="K481" s="54">
        <v>6</v>
      </c>
      <c r="L481" s="56">
        <f>INDEX(Sales_Reps!$B$2:$K$11,MATCH(Orders!K481,Sales_Reps!$G$2:$G$11,0),MATCH(Sales_Reps!$K$2,Sales_Reps!$B$2:$K$2,0))*I481</f>
        <v>39178.6</v>
      </c>
    </row>
    <row r="482" spans="2:12" x14ac:dyDescent="0.25">
      <c r="B482" s="49" t="s">
        <v>735</v>
      </c>
      <c r="C482" s="49" t="s">
        <v>219</v>
      </c>
      <c r="D482" s="51" t="s">
        <v>1734</v>
      </c>
      <c r="E482" s="48" t="s">
        <v>3646</v>
      </c>
      <c r="F482" s="48" t="s">
        <v>2718</v>
      </c>
      <c r="G482" s="48" t="s">
        <v>13</v>
      </c>
      <c r="H482" s="57">
        <v>24489</v>
      </c>
      <c r="I482" s="56">
        <v>326113</v>
      </c>
      <c r="J482" s="53">
        <v>45254</v>
      </c>
      <c r="K482" s="54">
        <v>2</v>
      </c>
      <c r="L482" s="56">
        <f>INDEX(Sales_Reps!$B$2:$K$11,MATCH(Orders!K482,Sales_Reps!$G$2:$G$11,0),MATCH(Sales_Reps!$K$2,Sales_Reps!$B$2:$K$2,0))*I482</f>
        <v>40764.125</v>
      </c>
    </row>
    <row r="483" spans="2:12" x14ac:dyDescent="0.25">
      <c r="B483" s="49" t="s">
        <v>736</v>
      </c>
      <c r="C483" s="49" t="s">
        <v>186</v>
      </c>
      <c r="D483" s="51" t="s">
        <v>1735</v>
      </c>
      <c r="E483" s="48" t="s">
        <v>3647</v>
      </c>
      <c r="F483" s="48" t="s">
        <v>2719</v>
      </c>
      <c r="G483" s="48" t="s">
        <v>23</v>
      </c>
      <c r="H483" s="57">
        <v>84496</v>
      </c>
      <c r="I483" s="56">
        <v>358282</v>
      </c>
      <c r="J483" s="53">
        <v>45229</v>
      </c>
      <c r="K483" s="54">
        <v>8</v>
      </c>
      <c r="L483" s="56">
        <f>INDEX(Sales_Reps!$B$2:$K$11,MATCH(Orders!K483,Sales_Reps!$G$2:$G$11,0),MATCH(Sales_Reps!$K$2,Sales_Reps!$B$2:$K$2,0))*I483</f>
        <v>32245.379999999997</v>
      </c>
    </row>
    <row r="484" spans="2:12" x14ac:dyDescent="0.25">
      <c r="B484" s="49" t="s">
        <v>737</v>
      </c>
      <c r="C484" s="49" t="s">
        <v>160</v>
      </c>
      <c r="D484" s="51" t="s">
        <v>1736</v>
      </c>
      <c r="E484" s="64" t="s">
        <v>4157</v>
      </c>
      <c r="F484" s="48" t="s">
        <v>2362</v>
      </c>
      <c r="G484" s="48" t="s">
        <v>11</v>
      </c>
      <c r="H484" s="57">
        <v>70931</v>
      </c>
      <c r="I484" s="56">
        <v>355835</v>
      </c>
      <c r="J484" s="53">
        <v>45006</v>
      </c>
      <c r="K484" s="54">
        <v>6</v>
      </c>
      <c r="L484" s="56">
        <f>INDEX(Sales_Reps!$B$2:$K$11,MATCH(Orders!K484,Sales_Reps!$G$2:$G$11,0),MATCH(Sales_Reps!$K$2,Sales_Reps!$B$2:$K$2,0))*I484</f>
        <v>35583.5</v>
      </c>
    </row>
    <row r="485" spans="2:12" x14ac:dyDescent="0.25">
      <c r="B485" s="49" t="s">
        <v>738</v>
      </c>
      <c r="C485" s="49" t="s">
        <v>132</v>
      </c>
      <c r="D485" s="51" t="s">
        <v>1737</v>
      </c>
      <c r="E485" s="48" t="s">
        <v>3648</v>
      </c>
      <c r="F485" s="48" t="s">
        <v>2720</v>
      </c>
      <c r="G485" s="48" t="s">
        <v>50</v>
      </c>
      <c r="H485" s="57">
        <v>58454</v>
      </c>
      <c r="I485" s="56">
        <v>426895</v>
      </c>
      <c r="J485" s="53">
        <v>45271</v>
      </c>
      <c r="K485" s="54">
        <v>2</v>
      </c>
      <c r="L485" s="56">
        <f>INDEX(Sales_Reps!$B$2:$K$11,MATCH(Orders!K485,Sales_Reps!$G$2:$G$11,0),MATCH(Sales_Reps!$K$2,Sales_Reps!$B$2:$K$2,0))*I485</f>
        <v>53361.875</v>
      </c>
    </row>
    <row r="486" spans="2:12" x14ac:dyDescent="0.25">
      <c r="B486" s="49" t="s">
        <v>739</v>
      </c>
      <c r="C486" s="49" t="s">
        <v>201</v>
      </c>
      <c r="D486" s="51" t="s">
        <v>1738</v>
      </c>
      <c r="E486" s="48" t="s">
        <v>3649</v>
      </c>
      <c r="F486" s="48" t="s">
        <v>2721</v>
      </c>
      <c r="G486" s="48" t="s">
        <v>46</v>
      </c>
      <c r="H486" s="57">
        <v>18403</v>
      </c>
      <c r="I486" s="56">
        <v>329962</v>
      </c>
      <c r="J486" s="53">
        <v>45055</v>
      </c>
      <c r="K486" s="54">
        <v>8</v>
      </c>
      <c r="L486" s="56">
        <f>INDEX(Sales_Reps!$B$2:$K$11,MATCH(Orders!K486,Sales_Reps!$G$2:$G$11,0),MATCH(Sales_Reps!$K$2,Sales_Reps!$B$2:$K$2,0))*I486</f>
        <v>29696.579999999998</v>
      </c>
    </row>
    <row r="487" spans="2:12" x14ac:dyDescent="0.25">
      <c r="B487" s="49" t="s">
        <v>740</v>
      </c>
      <c r="C487" s="49" t="s">
        <v>146</v>
      </c>
      <c r="D487" s="51" t="s">
        <v>1739</v>
      </c>
      <c r="E487" s="48" t="s">
        <v>3650</v>
      </c>
      <c r="F487" s="48" t="s">
        <v>2722</v>
      </c>
      <c r="G487" s="48" t="s">
        <v>23</v>
      </c>
      <c r="H487" s="57">
        <v>67538</v>
      </c>
      <c r="I487" s="56">
        <v>303375</v>
      </c>
      <c r="J487" s="53">
        <v>45036</v>
      </c>
      <c r="K487" s="54">
        <v>1</v>
      </c>
      <c r="L487" s="56">
        <f>INDEX(Sales_Reps!$B$2:$K$11,MATCH(Orders!K487,Sales_Reps!$G$2:$G$11,0),MATCH(Sales_Reps!$K$2,Sales_Reps!$B$2:$K$2,0))*I487</f>
        <v>45506.25</v>
      </c>
    </row>
    <row r="488" spans="2:12" x14ac:dyDescent="0.25">
      <c r="B488" s="49" t="s">
        <v>741</v>
      </c>
      <c r="C488" s="49" t="s">
        <v>163</v>
      </c>
      <c r="D488" s="51" t="s">
        <v>1740</v>
      </c>
      <c r="E488" s="48" t="s">
        <v>3651</v>
      </c>
      <c r="F488" s="48" t="s">
        <v>2723</v>
      </c>
      <c r="G488" s="48" t="s">
        <v>105</v>
      </c>
      <c r="H488" s="57">
        <v>45495</v>
      </c>
      <c r="I488" s="56">
        <v>441744</v>
      </c>
      <c r="J488" s="53">
        <v>44950</v>
      </c>
      <c r="K488" s="54">
        <v>1</v>
      </c>
      <c r="L488" s="56">
        <f>INDEX(Sales_Reps!$B$2:$K$11,MATCH(Orders!K488,Sales_Reps!$G$2:$G$11,0),MATCH(Sales_Reps!$K$2,Sales_Reps!$B$2:$K$2,0))*I488</f>
        <v>66261.599999999991</v>
      </c>
    </row>
    <row r="489" spans="2:12" x14ac:dyDescent="0.25">
      <c r="B489" s="49" t="s">
        <v>742</v>
      </c>
      <c r="C489" s="49" t="s">
        <v>193</v>
      </c>
      <c r="D489" s="51" t="s">
        <v>1741</v>
      </c>
      <c r="E489" s="48" t="s">
        <v>3652</v>
      </c>
      <c r="F489" s="48" t="s">
        <v>2724</v>
      </c>
      <c r="G489" s="48" t="s">
        <v>8</v>
      </c>
      <c r="H489" s="57">
        <v>79033</v>
      </c>
      <c r="I489" s="56">
        <v>345287</v>
      </c>
      <c r="J489" s="53">
        <v>45067</v>
      </c>
      <c r="K489" s="54">
        <v>1</v>
      </c>
      <c r="L489" s="56">
        <f>INDEX(Sales_Reps!$B$2:$K$11,MATCH(Orders!K489,Sales_Reps!$G$2:$G$11,0),MATCH(Sales_Reps!$K$2,Sales_Reps!$B$2:$K$2,0))*I489</f>
        <v>51793.049999999996</v>
      </c>
    </row>
    <row r="490" spans="2:12" x14ac:dyDescent="0.25">
      <c r="B490" s="49" t="s">
        <v>743</v>
      </c>
      <c r="C490" s="49" t="s">
        <v>190</v>
      </c>
      <c r="D490" s="51" t="s">
        <v>1742</v>
      </c>
      <c r="E490" s="48" t="s">
        <v>3653</v>
      </c>
      <c r="F490" s="48" t="s">
        <v>2725</v>
      </c>
      <c r="G490" s="48" t="s">
        <v>9</v>
      </c>
      <c r="H490" s="57">
        <v>53845</v>
      </c>
      <c r="I490" s="56">
        <v>491633</v>
      </c>
      <c r="J490" s="53">
        <v>45226</v>
      </c>
      <c r="K490" s="54">
        <v>3</v>
      </c>
      <c r="L490" s="56">
        <f>INDEX(Sales_Reps!$B$2:$K$11,MATCH(Orders!K490,Sales_Reps!$G$2:$G$11,0),MATCH(Sales_Reps!$K$2,Sales_Reps!$B$2:$K$2,0))*I490</f>
        <v>58995.96</v>
      </c>
    </row>
    <row r="491" spans="2:12" x14ac:dyDescent="0.25">
      <c r="B491" s="49" t="s">
        <v>744</v>
      </c>
      <c r="C491" s="49" t="s">
        <v>183</v>
      </c>
      <c r="D491" s="51" t="s">
        <v>1743</v>
      </c>
      <c r="E491" s="48" t="s">
        <v>3654</v>
      </c>
      <c r="F491" s="48" t="s">
        <v>2726</v>
      </c>
      <c r="G491" s="48" t="s">
        <v>58</v>
      </c>
      <c r="H491" s="57">
        <v>99966</v>
      </c>
      <c r="I491" s="56">
        <v>308307</v>
      </c>
      <c r="J491" s="53">
        <v>45266</v>
      </c>
      <c r="K491" s="54">
        <v>4</v>
      </c>
      <c r="L491" s="56">
        <f>INDEX(Sales_Reps!$B$2:$K$11,MATCH(Orders!K491,Sales_Reps!$G$2:$G$11,0),MATCH(Sales_Reps!$K$2,Sales_Reps!$B$2:$K$2,0))*I491</f>
        <v>33913.769999999997</v>
      </c>
    </row>
    <row r="492" spans="2:12" x14ac:dyDescent="0.25">
      <c r="B492" s="49" t="s">
        <v>745</v>
      </c>
      <c r="C492" s="49" t="s">
        <v>220</v>
      </c>
      <c r="D492" s="51" t="s">
        <v>1744</v>
      </c>
      <c r="E492" s="48" t="s">
        <v>3655</v>
      </c>
      <c r="F492" s="48" t="s">
        <v>2727</v>
      </c>
      <c r="G492" s="48" t="s">
        <v>44</v>
      </c>
      <c r="H492" s="57">
        <v>36504</v>
      </c>
      <c r="I492" s="56">
        <v>385446</v>
      </c>
      <c r="J492" s="53">
        <v>45093</v>
      </c>
      <c r="K492" s="54">
        <v>1</v>
      </c>
      <c r="L492" s="56">
        <f>INDEX(Sales_Reps!$B$2:$K$11,MATCH(Orders!K492,Sales_Reps!$G$2:$G$11,0),MATCH(Sales_Reps!$K$2,Sales_Reps!$B$2:$K$2,0))*I492</f>
        <v>57816.9</v>
      </c>
    </row>
    <row r="493" spans="2:12" x14ac:dyDescent="0.25">
      <c r="B493" s="49" t="s">
        <v>746</v>
      </c>
      <c r="C493" s="49" t="s">
        <v>210</v>
      </c>
      <c r="D493" s="51" t="s">
        <v>1745</v>
      </c>
      <c r="E493" s="48" t="s">
        <v>3656</v>
      </c>
      <c r="F493" s="48" t="s">
        <v>2728</v>
      </c>
      <c r="G493" s="48" t="s">
        <v>14</v>
      </c>
      <c r="H493" s="57">
        <v>93636</v>
      </c>
      <c r="I493" s="56">
        <v>357487</v>
      </c>
      <c r="J493" s="53">
        <v>44963</v>
      </c>
      <c r="K493" s="54">
        <v>3</v>
      </c>
      <c r="L493" s="56">
        <f>INDEX(Sales_Reps!$B$2:$K$11,MATCH(Orders!K493,Sales_Reps!$G$2:$G$11,0),MATCH(Sales_Reps!$K$2,Sales_Reps!$B$2:$K$2,0))*I493</f>
        <v>42898.439999999995</v>
      </c>
    </row>
    <row r="494" spans="2:12" x14ac:dyDescent="0.25">
      <c r="B494" s="49" t="s">
        <v>747</v>
      </c>
      <c r="C494" s="49" t="s">
        <v>142</v>
      </c>
      <c r="D494" s="51" t="s">
        <v>1746</v>
      </c>
      <c r="E494" s="48" t="s">
        <v>3657</v>
      </c>
      <c r="F494" s="48" t="s">
        <v>2729</v>
      </c>
      <c r="G494" s="48" t="s">
        <v>16</v>
      </c>
      <c r="H494" s="57">
        <v>59630</v>
      </c>
      <c r="I494" s="56">
        <v>481950</v>
      </c>
      <c r="J494" s="53">
        <v>45204</v>
      </c>
      <c r="K494" s="54">
        <v>2</v>
      </c>
      <c r="L494" s="56">
        <f>INDEX(Sales_Reps!$B$2:$K$11,MATCH(Orders!K494,Sales_Reps!$G$2:$G$11,0),MATCH(Sales_Reps!$K$2,Sales_Reps!$B$2:$K$2,0))*I494</f>
        <v>60243.75</v>
      </c>
    </row>
    <row r="495" spans="2:12" x14ac:dyDescent="0.25">
      <c r="B495" s="49" t="s">
        <v>748</v>
      </c>
      <c r="C495" s="49" t="s">
        <v>207</v>
      </c>
      <c r="D495" s="51" t="s">
        <v>1747</v>
      </c>
      <c r="E495" s="48" t="s">
        <v>3658</v>
      </c>
      <c r="F495" s="48" t="s">
        <v>2454</v>
      </c>
      <c r="G495" s="48" t="s">
        <v>108</v>
      </c>
      <c r="H495" s="57">
        <v>15099</v>
      </c>
      <c r="I495" s="56">
        <v>323853</v>
      </c>
      <c r="J495" s="53">
        <v>45143</v>
      </c>
      <c r="K495" s="54">
        <v>1</v>
      </c>
      <c r="L495" s="56">
        <f>INDEX(Sales_Reps!$B$2:$K$11,MATCH(Orders!K495,Sales_Reps!$G$2:$G$11,0),MATCH(Sales_Reps!$K$2,Sales_Reps!$B$2:$K$2,0))*I495</f>
        <v>48577.95</v>
      </c>
    </row>
    <row r="496" spans="2:12" x14ac:dyDescent="0.25">
      <c r="B496" s="49" t="s">
        <v>749</v>
      </c>
      <c r="C496" s="49" t="s">
        <v>195</v>
      </c>
      <c r="D496" s="51" t="s">
        <v>1748</v>
      </c>
      <c r="E496" s="48" t="s">
        <v>3659</v>
      </c>
      <c r="F496" s="48" t="s">
        <v>2730</v>
      </c>
      <c r="G496" s="48" t="s">
        <v>33</v>
      </c>
      <c r="H496" s="57">
        <v>88162</v>
      </c>
      <c r="I496" s="56">
        <v>406190</v>
      </c>
      <c r="J496" s="53">
        <v>44953</v>
      </c>
      <c r="K496" s="54">
        <v>7</v>
      </c>
      <c r="L496" s="56">
        <f>INDEX(Sales_Reps!$B$2:$K$11,MATCH(Orders!K496,Sales_Reps!$G$2:$G$11,0),MATCH(Sales_Reps!$K$2,Sales_Reps!$B$2:$K$2,0))*I496</f>
        <v>36557.1</v>
      </c>
    </row>
    <row r="497" spans="2:12" x14ac:dyDescent="0.25">
      <c r="B497" s="49" t="s">
        <v>750</v>
      </c>
      <c r="C497" s="49" t="s">
        <v>190</v>
      </c>
      <c r="D497" s="51" t="s">
        <v>1749</v>
      </c>
      <c r="E497" s="48" t="s">
        <v>3660</v>
      </c>
      <c r="F497" s="48" t="s">
        <v>2731</v>
      </c>
      <c r="G497" s="48" t="s">
        <v>57</v>
      </c>
      <c r="H497" s="57">
        <v>84581</v>
      </c>
      <c r="I497" s="56">
        <v>310388</v>
      </c>
      <c r="J497" s="53">
        <v>45081</v>
      </c>
      <c r="K497" s="54">
        <v>8</v>
      </c>
      <c r="L497" s="56">
        <f>INDEX(Sales_Reps!$B$2:$K$11,MATCH(Orders!K497,Sales_Reps!$G$2:$G$11,0),MATCH(Sales_Reps!$K$2,Sales_Reps!$B$2:$K$2,0))*I497</f>
        <v>27934.92</v>
      </c>
    </row>
    <row r="498" spans="2:12" x14ac:dyDescent="0.25">
      <c r="B498" s="49" t="s">
        <v>751</v>
      </c>
      <c r="C498" s="49" t="s">
        <v>140</v>
      </c>
      <c r="D498" s="51" t="s">
        <v>1750</v>
      </c>
      <c r="E498" s="48" t="s">
        <v>3661</v>
      </c>
      <c r="F498" s="48" t="s">
        <v>2732</v>
      </c>
      <c r="G498" s="48" t="s">
        <v>25</v>
      </c>
      <c r="H498" s="57">
        <v>48651</v>
      </c>
      <c r="I498" s="56">
        <v>348726</v>
      </c>
      <c r="J498" s="53">
        <v>44982</v>
      </c>
      <c r="K498" s="54">
        <v>2</v>
      </c>
      <c r="L498" s="56">
        <f>INDEX(Sales_Reps!$B$2:$K$11,MATCH(Orders!K498,Sales_Reps!$G$2:$G$11,0),MATCH(Sales_Reps!$K$2,Sales_Reps!$B$2:$K$2,0))*I498</f>
        <v>43590.75</v>
      </c>
    </row>
    <row r="499" spans="2:12" x14ac:dyDescent="0.25">
      <c r="B499" s="49" t="s">
        <v>752</v>
      </c>
      <c r="C499" s="49" t="s">
        <v>135</v>
      </c>
      <c r="D499" s="51" t="s">
        <v>1751</v>
      </c>
      <c r="E499" s="48" t="s">
        <v>3662</v>
      </c>
      <c r="F499" s="48" t="s">
        <v>2733</v>
      </c>
      <c r="G499" s="48" t="s">
        <v>31</v>
      </c>
      <c r="H499" s="57">
        <v>1984</v>
      </c>
      <c r="I499" s="56">
        <v>497291</v>
      </c>
      <c r="J499" s="53">
        <v>45067</v>
      </c>
      <c r="K499" s="54">
        <v>4</v>
      </c>
      <c r="L499" s="56">
        <f>INDEX(Sales_Reps!$B$2:$K$11,MATCH(Orders!K499,Sales_Reps!$G$2:$G$11,0),MATCH(Sales_Reps!$K$2,Sales_Reps!$B$2:$K$2,0))*I499</f>
        <v>54702.01</v>
      </c>
    </row>
    <row r="500" spans="2:12" x14ac:dyDescent="0.25">
      <c r="B500" s="49" t="s">
        <v>753</v>
      </c>
      <c r="C500" s="49" t="s">
        <v>129</v>
      </c>
      <c r="D500" s="51" t="s">
        <v>1752</v>
      </c>
      <c r="E500" s="48" t="s">
        <v>3663</v>
      </c>
      <c r="F500" s="48" t="s">
        <v>2734</v>
      </c>
      <c r="G500" s="48" t="s">
        <v>50</v>
      </c>
      <c r="H500" s="57">
        <v>5913</v>
      </c>
      <c r="I500" s="56">
        <v>496958</v>
      </c>
      <c r="J500" s="53">
        <v>45150</v>
      </c>
      <c r="K500" s="54">
        <v>4</v>
      </c>
      <c r="L500" s="56">
        <f>INDEX(Sales_Reps!$B$2:$K$11,MATCH(Orders!K500,Sales_Reps!$G$2:$G$11,0),MATCH(Sales_Reps!$K$2,Sales_Reps!$B$2:$K$2,0))*I500</f>
        <v>54665.38</v>
      </c>
    </row>
    <row r="501" spans="2:12" x14ac:dyDescent="0.25">
      <c r="B501" s="49" t="s">
        <v>754</v>
      </c>
      <c r="C501" s="49" t="s">
        <v>160</v>
      </c>
      <c r="D501" s="51" t="s">
        <v>1753</v>
      </c>
      <c r="E501" s="48" t="s">
        <v>3664</v>
      </c>
      <c r="F501" s="48" t="s">
        <v>2735</v>
      </c>
      <c r="G501" s="48" t="s">
        <v>44</v>
      </c>
      <c r="H501" s="57">
        <v>70534</v>
      </c>
      <c r="I501" s="56">
        <v>495975</v>
      </c>
      <c r="J501" s="53">
        <v>45221</v>
      </c>
      <c r="K501" s="54">
        <v>3</v>
      </c>
      <c r="L501" s="56">
        <f>INDEX(Sales_Reps!$B$2:$K$11,MATCH(Orders!K501,Sales_Reps!$G$2:$G$11,0),MATCH(Sales_Reps!$K$2,Sales_Reps!$B$2:$K$2,0))*I501</f>
        <v>59517</v>
      </c>
    </row>
    <row r="502" spans="2:12" x14ac:dyDescent="0.25">
      <c r="B502" s="49" t="s">
        <v>755</v>
      </c>
      <c r="C502" s="49" t="s">
        <v>200</v>
      </c>
      <c r="D502" s="51" t="s">
        <v>1754</v>
      </c>
      <c r="E502" s="48" t="s">
        <v>3665</v>
      </c>
      <c r="F502" s="48" t="s">
        <v>2724</v>
      </c>
      <c r="G502" s="48" t="s">
        <v>30</v>
      </c>
      <c r="H502" s="57">
        <v>71023</v>
      </c>
      <c r="I502" s="56">
        <v>424633</v>
      </c>
      <c r="J502" s="53">
        <v>45220</v>
      </c>
      <c r="K502" s="54">
        <v>3</v>
      </c>
      <c r="L502" s="56">
        <f>INDEX(Sales_Reps!$B$2:$K$11,MATCH(Orders!K502,Sales_Reps!$G$2:$G$11,0),MATCH(Sales_Reps!$K$2,Sales_Reps!$B$2:$K$2,0))*I502</f>
        <v>50955.96</v>
      </c>
    </row>
    <row r="503" spans="2:12" x14ac:dyDescent="0.25">
      <c r="B503" s="49" t="s">
        <v>756</v>
      </c>
      <c r="C503" s="49" t="s">
        <v>153</v>
      </c>
      <c r="D503" s="51" t="s">
        <v>1755</v>
      </c>
      <c r="E503" s="48" t="s">
        <v>3666</v>
      </c>
      <c r="F503" s="48" t="s">
        <v>2724</v>
      </c>
      <c r="G503" s="48" t="s">
        <v>108</v>
      </c>
      <c r="H503" s="57">
        <v>86250</v>
      </c>
      <c r="I503" s="56">
        <v>375867</v>
      </c>
      <c r="J503" s="53">
        <v>45259</v>
      </c>
      <c r="K503" s="54">
        <v>5</v>
      </c>
      <c r="L503" s="56">
        <f>INDEX(Sales_Reps!$B$2:$K$11,MATCH(Orders!K503,Sales_Reps!$G$2:$G$11,0),MATCH(Sales_Reps!$K$2,Sales_Reps!$B$2:$K$2,0))*I503</f>
        <v>37586.700000000004</v>
      </c>
    </row>
    <row r="504" spans="2:12" x14ac:dyDescent="0.25">
      <c r="B504" s="49" t="s">
        <v>757</v>
      </c>
      <c r="C504" s="49" t="s">
        <v>165</v>
      </c>
      <c r="D504" s="51" t="s">
        <v>1756</v>
      </c>
      <c r="E504" s="48" t="s">
        <v>3667</v>
      </c>
      <c r="F504" s="48" t="s">
        <v>2736</v>
      </c>
      <c r="G504" s="48" t="s">
        <v>54</v>
      </c>
      <c r="H504" s="57">
        <v>7846</v>
      </c>
      <c r="I504" s="56">
        <v>421852</v>
      </c>
      <c r="J504" s="53">
        <v>45290</v>
      </c>
      <c r="K504" s="54">
        <v>5</v>
      </c>
      <c r="L504" s="56">
        <f>INDEX(Sales_Reps!$B$2:$K$11,MATCH(Orders!K504,Sales_Reps!$G$2:$G$11,0),MATCH(Sales_Reps!$K$2,Sales_Reps!$B$2:$K$2,0))*I504</f>
        <v>42185.200000000004</v>
      </c>
    </row>
    <row r="505" spans="2:12" x14ac:dyDescent="0.25">
      <c r="B505" s="49" t="s">
        <v>758</v>
      </c>
      <c r="C505" s="49" t="s">
        <v>161</v>
      </c>
      <c r="D505" s="51" t="s">
        <v>1757</v>
      </c>
      <c r="E505" s="48" t="s">
        <v>3668</v>
      </c>
      <c r="F505" s="48" t="s">
        <v>2737</v>
      </c>
      <c r="G505" s="48" t="s">
        <v>31</v>
      </c>
      <c r="H505" s="57">
        <v>50451</v>
      </c>
      <c r="I505" s="56">
        <v>413946</v>
      </c>
      <c r="J505" s="53">
        <v>45060</v>
      </c>
      <c r="K505" s="54">
        <v>2</v>
      </c>
      <c r="L505" s="56">
        <f>INDEX(Sales_Reps!$B$2:$K$11,MATCH(Orders!K505,Sales_Reps!$G$2:$G$11,0),MATCH(Sales_Reps!$K$2,Sales_Reps!$B$2:$K$2,0))*I505</f>
        <v>51743.25</v>
      </c>
    </row>
    <row r="506" spans="2:12" x14ac:dyDescent="0.25">
      <c r="B506" s="49" t="s">
        <v>759</v>
      </c>
      <c r="C506" s="49" t="s">
        <v>150</v>
      </c>
      <c r="D506" s="51" t="s">
        <v>1758</v>
      </c>
      <c r="E506" s="48" t="s">
        <v>3669</v>
      </c>
      <c r="F506" s="48" t="s">
        <v>2738</v>
      </c>
      <c r="G506" s="48" t="s">
        <v>26</v>
      </c>
      <c r="H506" s="57">
        <v>92057</v>
      </c>
      <c r="I506" s="56">
        <v>314784</v>
      </c>
      <c r="J506" s="53">
        <v>45094</v>
      </c>
      <c r="K506" s="54">
        <v>6</v>
      </c>
      <c r="L506" s="56">
        <f>INDEX(Sales_Reps!$B$2:$K$11,MATCH(Orders!K506,Sales_Reps!$G$2:$G$11,0),MATCH(Sales_Reps!$K$2,Sales_Reps!$B$2:$K$2,0))*I506</f>
        <v>31478.400000000001</v>
      </c>
    </row>
    <row r="507" spans="2:12" x14ac:dyDescent="0.25">
      <c r="B507" s="49" t="s">
        <v>760</v>
      </c>
      <c r="C507" s="49" t="s">
        <v>219</v>
      </c>
      <c r="D507" s="51" t="s">
        <v>1759</v>
      </c>
      <c r="E507" s="48" t="s">
        <v>3670</v>
      </c>
      <c r="F507" s="48" t="s">
        <v>2739</v>
      </c>
      <c r="G507" s="48" t="s">
        <v>57</v>
      </c>
      <c r="H507" s="57">
        <v>20943</v>
      </c>
      <c r="I507" s="56">
        <v>385099</v>
      </c>
      <c r="J507" s="53">
        <v>45143</v>
      </c>
      <c r="K507" s="54">
        <v>6</v>
      </c>
      <c r="L507" s="56">
        <f>INDEX(Sales_Reps!$B$2:$K$11,MATCH(Orders!K507,Sales_Reps!$G$2:$G$11,0),MATCH(Sales_Reps!$K$2,Sales_Reps!$B$2:$K$2,0))*I507</f>
        <v>38509.9</v>
      </c>
    </row>
    <row r="508" spans="2:12" x14ac:dyDescent="0.25">
      <c r="B508" s="49" t="s">
        <v>761</v>
      </c>
      <c r="C508" s="49" t="s">
        <v>133</v>
      </c>
      <c r="D508" s="51" t="s">
        <v>1760</v>
      </c>
      <c r="E508" s="48" t="s">
        <v>3671</v>
      </c>
      <c r="F508" s="48" t="s">
        <v>2740</v>
      </c>
      <c r="G508" s="48" t="s">
        <v>22</v>
      </c>
      <c r="H508" s="57">
        <v>83894</v>
      </c>
      <c r="I508" s="56">
        <v>372562</v>
      </c>
      <c r="J508" s="53">
        <v>45037</v>
      </c>
      <c r="K508" s="54">
        <v>6</v>
      </c>
      <c r="L508" s="56">
        <f>INDEX(Sales_Reps!$B$2:$K$11,MATCH(Orders!K508,Sales_Reps!$G$2:$G$11,0),MATCH(Sales_Reps!$K$2,Sales_Reps!$B$2:$K$2,0))*I508</f>
        <v>37256.200000000004</v>
      </c>
    </row>
    <row r="509" spans="2:12" x14ac:dyDescent="0.25">
      <c r="B509" s="49" t="s">
        <v>762</v>
      </c>
      <c r="C509" s="49" t="s">
        <v>149</v>
      </c>
      <c r="D509" s="51" t="s">
        <v>1761</v>
      </c>
      <c r="E509" s="48" t="s">
        <v>3672</v>
      </c>
      <c r="F509" s="48" t="s">
        <v>2741</v>
      </c>
      <c r="G509" s="48" t="s">
        <v>59</v>
      </c>
      <c r="H509" s="57">
        <v>24147</v>
      </c>
      <c r="I509" s="56">
        <v>402488</v>
      </c>
      <c r="J509" s="53">
        <v>44999</v>
      </c>
      <c r="K509" s="54">
        <v>2</v>
      </c>
      <c r="L509" s="56">
        <f>INDEX(Sales_Reps!$B$2:$K$11,MATCH(Orders!K509,Sales_Reps!$G$2:$G$11,0),MATCH(Sales_Reps!$K$2,Sales_Reps!$B$2:$K$2,0))*I509</f>
        <v>50311</v>
      </c>
    </row>
    <row r="510" spans="2:12" x14ac:dyDescent="0.25">
      <c r="B510" s="49" t="s">
        <v>763</v>
      </c>
      <c r="C510" s="49" t="s">
        <v>178</v>
      </c>
      <c r="D510" s="51" t="s">
        <v>1762</v>
      </c>
      <c r="E510" s="48" t="s">
        <v>3673</v>
      </c>
      <c r="F510" s="48" t="s">
        <v>2455</v>
      </c>
      <c r="G510" s="48" t="s">
        <v>28</v>
      </c>
      <c r="H510" s="57">
        <v>33466</v>
      </c>
      <c r="I510" s="56">
        <v>394329</v>
      </c>
      <c r="J510" s="53">
        <v>45237</v>
      </c>
      <c r="K510" s="54">
        <v>3</v>
      </c>
      <c r="L510" s="56">
        <f>INDEX(Sales_Reps!$B$2:$K$11,MATCH(Orders!K510,Sales_Reps!$G$2:$G$11,0),MATCH(Sales_Reps!$K$2,Sales_Reps!$B$2:$K$2,0))*I510</f>
        <v>47319.479999999996</v>
      </c>
    </row>
    <row r="511" spans="2:12" x14ac:dyDescent="0.25">
      <c r="B511" s="49" t="s">
        <v>764</v>
      </c>
      <c r="C511" s="49" t="s">
        <v>155</v>
      </c>
      <c r="D511" s="51" t="s">
        <v>1763</v>
      </c>
      <c r="E511" s="48" t="s">
        <v>3674</v>
      </c>
      <c r="F511" s="48" t="s">
        <v>2742</v>
      </c>
      <c r="G511" s="48" t="s">
        <v>31</v>
      </c>
      <c r="H511" s="57">
        <v>57136</v>
      </c>
      <c r="I511" s="56">
        <v>489282</v>
      </c>
      <c r="J511" s="53">
        <v>44995</v>
      </c>
      <c r="K511" s="54">
        <v>4</v>
      </c>
      <c r="L511" s="56">
        <f>INDEX(Sales_Reps!$B$2:$K$11,MATCH(Orders!K511,Sales_Reps!$G$2:$G$11,0),MATCH(Sales_Reps!$K$2,Sales_Reps!$B$2:$K$2,0))*I511</f>
        <v>53821.02</v>
      </c>
    </row>
    <row r="512" spans="2:12" x14ac:dyDescent="0.25">
      <c r="B512" s="49" t="s">
        <v>765</v>
      </c>
      <c r="C512" s="49" t="s">
        <v>183</v>
      </c>
      <c r="D512" s="51" t="s">
        <v>1764</v>
      </c>
      <c r="E512" s="48" t="s">
        <v>3675</v>
      </c>
      <c r="F512" s="48" t="s">
        <v>2743</v>
      </c>
      <c r="G512" s="48" t="s">
        <v>42</v>
      </c>
      <c r="H512" s="57">
        <v>92704</v>
      </c>
      <c r="I512" s="56">
        <v>482578</v>
      </c>
      <c r="J512" s="53">
        <v>45265</v>
      </c>
      <c r="K512" s="54">
        <v>1</v>
      </c>
      <c r="L512" s="56">
        <f>INDEX(Sales_Reps!$B$2:$K$11,MATCH(Orders!K512,Sales_Reps!$G$2:$G$11,0),MATCH(Sales_Reps!$K$2,Sales_Reps!$B$2:$K$2,0))*I512</f>
        <v>72386.7</v>
      </c>
    </row>
    <row r="513" spans="2:12" x14ac:dyDescent="0.25">
      <c r="B513" s="49" t="s">
        <v>766</v>
      </c>
      <c r="C513" s="49" t="s">
        <v>218</v>
      </c>
      <c r="D513" s="51" t="s">
        <v>1765</v>
      </c>
      <c r="E513" s="48" t="s">
        <v>3676</v>
      </c>
      <c r="F513" s="48" t="s">
        <v>2744</v>
      </c>
      <c r="G513" s="48" t="s">
        <v>33</v>
      </c>
      <c r="H513" s="57">
        <v>66352</v>
      </c>
      <c r="I513" s="56">
        <v>384106</v>
      </c>
      <c r="J513" s="53">
        <v>45126</v>
      </c>
      <c r="K513" s="54">
        <v>5</v>
      </c>
      <c r="L513" s="56">
        <f>INDEX(Sales_Reps!$B$2:$K$11,MATCH(Orders!K513,Sales_Reps!$G$2:$G$11,0),MATCH(Sales_Reps!$K$2,Sales_Reps!$B$2:$K$2,0))*I513</f>
        <v>38410.6</v>
      </c>
    </row>
    <row r="514" spans="2:12" x14ac:dyDescent="0.25">
      <c r="B514" s="49" t="s">
        <v>767</v>
      </c>
      <c r="C514" s="49" t="s">
        <v>142</v>
      </c>
      <c r="D514" s="51" t="s">
        <v>1766</v>
      </c>
      <c r="E514" s="48" t="s">
        <v>3677</v>
      </c>
      <c r="F514" s="48" t="s">
        <v>2745</v>
      </c>
      <c r="G514" s="48" t="s">
        <v>44</v>
      </c>
      <c r="H514" s="57">
        <v>43165</v>
      </c>
      <c r="I514" s="56">
        <v>333013</v>
      </c>
      <c r="J514" s="53">
        <v>44979</v>
      </c>
      <c r="K514" s="54">
        <v>4</v>
      </c>
      <c r="L514" s="56">
        <f>INDEX(Sales_Reps!$B$2:$K$11,MATCH(Orders!K514,Sales_Reps!$G$2:$G$11,0),MATCH(Sales_Reps!$K$2,Sales_Reps!$B$2:$K$2,0))*I514</f>
        <v>36631.43</v>
      </c>
    </row>
    <row r="515" spans="2:12" x14ac:dyDescent="0.25">
      <c r="B515" s="49" t="s">
        <v>768</v>
      </c>
      <c r="C515" s="49" t="s">
        <v>178</v>
      </c>
      <c r="D515" s="51" t="s">
        <v>1767</v>
      </c>
      <c r="E515" s="48" t="s">
        <v>3678</v>
      </c>
      <c r="F515" s="48" t="s">
        <v>2746</v>
      </c>
      <c r="G515" s="48" t="s">
        <v>21</v>
      </c>
      <c r="H515" s="57">
        <v>83119</v>
      </c>
      <c r="I515" s="56">
        <v>348095</v>
      </c>
      <c r="J515" s="53">
        <v>45177</v>
      </c>
      <c r="K515" s="54">
        <v>3</v>
      </c>
      <c r="L515" s="56">
        <f>INDEX(Sales_Reps!$B$2:$K$11,MATCH(Orders!K515,Sales_Reps!$G$2:$G$11,0),MATCH(Sales_Reps!$K$2,Sales_Reps!$B$2:$K$2,0))*I515</f>
        <v>41771.4</v>
      </c>
    </row>
    <row r="516" spans="2:12" x14ac:dyDescent="0.25">
      <c r="B516" s="49" t="s">
        <v>769</v>
      </c>
      <c r="C516" s="49" t="s">
        <v>212</v>
      </c>
      <c r="D516" s="51" t="s">
        <v>1768</v>
      </c>
      <c r="E516" s="48" t="s">
        <v>3679</v>
      </c>
      <c r="F516" s="48" t="s">
        <v>2747</v>
      </c>
      <c r="G516" s="48" t="s">
        <v>29</v>
      </c>
      <c r="H516" s="57">
        <v>91437</v>
      </c>
      <c r="I516" s="56">
        <v>435455</v>
      </c>
      <c r="J516" s="53">
        <v>45080</v>
      </c>
      <c r="K516" s="54">
        <v>5</v>
      </c>
      <c r="L516" s="56">
        <f>INDEX(Sales_Reps!$B$2:$K$11,MATCH(Orders!K516,Sales_Reps!$G$2:$G$11,0),MATCH(Sales_Reps!$K$2,Sales_Reps!$B$2:$K$2,0))*I516</f>
        <v>43545.5</v>
      </c>
    </row>
    <row r="517" spans="2:12" x14ac:dyDescent="0.25">
      <c r="B517" s="49" t="s">
        <v>770</v>
      </c>
      <c r="C517" s="49" t="s">
        <v>163</v>
      </c>
      <c r="D517" s="51" t="s">
        <v>1769</v>
      </c>
      <c r="E517" s="48" t="s">
        <v>3680</v>
      </c>
      <c r="F517" s="48" t="s">
        <v>2748</v>
      </c>
      <c r="G517" s="48" t="s">
        <v>19</v>
      </c>
      <c r="H517" s="57">
        <v>83079</v>
      </c>
      <c r="I517" s="56">
        <v>397379</v>
      </c>
      <c r="J517" s="53">
        <v>44953</v>
      </c>
      <c r="K517" s="54">
        <v>3</v>
      </c>
      <c r="L517" s="56">
        <f>INDEX(Sales_Reps!$B$2:$K$11,MATCH(Orders!K517,Sales_Reps!$G$2:$G$11,0),MATCH(Sales_Reps!$K$2,Sales_Reps!$B$2:$K$2,0))*I517</f>
        <v>47685.479999999996</v>
      </c>
    </row>
    <row r="518" spans="2:12" x14ac:dyDescent="0.25">
      <c r="B518" s="49" t="s">
        <v>771</v>
      </c>
      <c r="C518" s="49" t="s">
        <v>129</v>
      </c>
      <c r="D518" s="51" t="s">
        <v>1770</v>
      </c>
      <c r="E518" s="48" t="s">
        <v>3681</v>
      </c>
      <c r="F518" s="48" t="s">
        <v>2597</v>
      </c>
      <c r="G518" s="48" t="s">
        <v>49</v>
      </c>
      <c r="H518" s="57">
        <v>55031</v>
      </c>
      <c r="I518" s="56">
        <v>359704</v>
      </c>
      <c r="J518" s="53">
        <v>45276</v>
      </c>
      <c r="K518" s="54">
        <v>1</v>
      </c>
      <c r="L518" s="56">
        <f>INDEX(Sales_Reps!$B$2:$K$11,MATCH(Orders!K518,Sales_Reps!$G$2:$G$11,0),MATCH(Sales_Reps!$K$2,Sales_Reps!$B$2:$K$2,0))*I518</f>
        <v>53955.6</v>
      </c>
    </row>
    <row r="519" spans="2:12" x14ac:dyDescent="0.25">
      <c r="B519" s="49" t="s">
        <v>772</v>
      </c>
      <c r="C519" s="49" t="s">
        <v>159</v>
      </c>
      <c r="D519" s="51" t="s">
        <v>1771</v>
      </c>
      <c r="E519" s="48" t="s">
        <v>3682</v>
      </c>
      <c r="F519" s="48" t="s">
        <v>2749</v>
      </c>
      <c r="G519" s="48" t="s">
        <v>44</v>
      </c>
      <c r="H519" s="57">
        <v>23865</v>
      </c>
      <c r="I519" s="56">
        <v>339852</v>
      </c>
      <c r="J519" s="53">
        <v>45174</v>
      </c>
      <c r="K519" s="54">
        <v>6</v>
      </c>
      <c r="L519" s="56">
        <f>INDEX(Sales_Reps!$B$2:$K$11,MATCH(Orders!K519,Sales_Reps!$G$2:$G$11,0),MATCH(Sales_Reps!$K$2,Sales_Reps!$B$2:$K$2,0))*I519</f>
        <v>33985.200000000004</v>
      </c>
    </row>
    <row r="520" spans="2:12" x14ac:dyDescent="0.25">
      <c r="B520" s="49" t="s">
        <v>773</v>
      </c>
      <c r="C520" s="49" t="s">
        <v>164</v>
      </c>
      <c r="D520" s="51" t="s">
        <v>1772</v>
      </c>
      <c r="E520" s="48" t="s">
        <v>3683</v>
      </c>
      <c r="F520" s="48" t="s">
        <v>2750</v>
      </c>
      <c r="G520" s="48" t="s">
        <v>8</v>
      </c>
      <c r="H520" s="57">
        <v>61284</v>
      </c>
      <c r="I520" s="56">
        <v>480452</v>
      </c>
      <c r="J520" s="53">
        <v>45019</v>
      </c>
      <c r="K520" s="54">
        <v>1</v>
      </c>
      <c r="L520" s="56">
        <f>INDEX(Sales_Reps!$B$2:$K$11,MATCH(Orders!K520,Sales_Reps!$G$2:$G$11,0),MATCH(Sales_Reps!$K$2,Sales_Reps!$B$2:$K$2,0))*I520</f>
        <v>72067.8</v>
      </c>
    </row>
    <row r="521" spans="2:12" x14ac:dyDescent="0.25">
      <c r="B521" s="49" t="s">
        <v>774</v>
      </c>
      <c r="C521" s="49" t="s">
        <v>166</v>
      </c>
      <c r="D521" s="51" t="s">
        <v>1773</v>
      </c>
      <c r="E521" s="48" t="s">
        <v>3684</v>
      </c>
      <c r="F521" s="48" t="s">
        <v>2751</v>
      </c>
      <c r="G521" s="48" t="s">
        <v>15</v>
      </c>
      <c r="H521" s="57">
        <v>53329</v>
      </c>
      <c r="I521" s="56">
        <v>386690</v>
      </c>
      <c r="J521" s="53">
        <v>44944</v>
      </c>
      <c r="K521" s="54">
        <v>2</v>
      </c>
      <c r="L521" s="56">
        <f>INDEX(Sales_Reps!$B$2:$K$11,MATCH(Orders!K521,Sales_Reps!$G$2:$G$11,0),MATCH(Sales_Reps!$K$2,Sales_Reps!$B$2:$K$2,0))*I521</f>
        <v>48336.25</v>
      </c>
    </row>
    <row r="522" spans="2:12" x14ac:dyDescent="0.25">
      <c r="B522" s="49" t="s">
        <v>775</v>
      </c>
      <c r="C522" s="49" t="s">
        <v>143</v>
      </c>
      <c r="D522" s="51" t="s">
        <v>1774</v>
      </c>
      <c r="E522" s="48" t="s">
        <v>3685</v>
      </c>
      <c r="F522" s="48" t="s">
        <v>2752</v>
      </c>
      <c r="G522" s="48" t="s">
        <v>8</v>
      </c>
      <c r="H522" s="57">
        <v>63512</v>
      </c>
      <c r="I522" s="56">
        <v>332151</v>
      </c>
      <c r="J522" s="53">
        <v>45185</v>
      </c>
      <c r="K522" s="54">
        <v>8</v>
      </c>
      <c r="L522" s="56">
        <f>INDEX(Sales_Reps!$B$2:$K$11,MATCH(Orders!K522,Sales_Reps!$G$2:$G$11,0),MATCH(Sales_Reps!$K$2,Sales_Reps!$B$2:$K$2,0))*I522</f>
        <v>29893.59</v>
      </c>
    </row>
    <row r="523" spans="2:12" x14ac:dyDescent="0.25">
      <c r="B523" s="49" t="s">
        <v>776</v>
      </c>
      <c r="C523" s="49" t="s">
        <v>200</v>
      </c>
      <c r="D523" s="51" t="s">
        <v>1775</v>
      </c>
      <c r="E523" s="48" t="s">
        <v>3686</v>
      </c>
      <c r="F523" s="48" t="s">
        <v>2753</v>
      </c>
      <c r="G523" s="48" t="s">
        <v>28</v>
      </c>
      <c r="H523" s="57">
        <v>28424</v>
      </c>
      <c r="I523" s="56">
        <v>440543</v>
      </c>
      <c r="J523" s="53">
        <v>45230</v>
      </c>
      <c r="K523" s="54">
        <v>6</v>
      </c>
      <c r="L523" s="56">
        <f>INDEX(Sales_Reps!$B$2:$K$11,MATCH(Orders!K523,Sales_Reps!$G$2:$G$11,0),MATCH(Sales_Reps!$K$2,Sales_Reps!$B$2:$K$2,0))*I523</f>
        <v>44054.3</v>
      </c>
    </row>
    <row r="524" spans="2:12" x14ac:dyDescent="0.25">
      <c r="B524" s="49" t="s">
        <v>777</v>
      </c>
      <c r="C524" s="49" t="s">
        <v>138</v>
      </c>
      <c r="D524" s="51" t="s">
        <v>1776</v>
      </c>
      <c r="E524" s="48" t="s">
        <v>3687</v>
      </c>
      <c r="F524" s="48" t="s">
        <v>2754</v>
      </c>
      <c r="G524" s="48" t="s">
        <v>32</v>
      </c>
      <c r="H524" s="57">
        <v>12572</v>
      </c>
      <c r="I524" s="56">
        <v>430957</v>
      </c>
      <c r="J524" s="53">
        <v>45230</v>
      </c>
      <c r="K524" s="54">
        <v>8</v>
      </c>
      <c r="L524" s="56">
        <f>INDEX(Sales_Reps!$B$2:$K$11,MATCH(Orders!K524,Sales_Reps!$G$2:$G$11,0),MATCH(Sales_Reps!$K$2,Sales_Reps!$B$2:$K$2,0))*I524</f>
        <v>38786.129999999997</v>
      </c>
    </row>
    <row r="525" spans="2:12" x14ac:dyDescent="0.25">
      <c r="B525" s="49" t="s">
        <v>778</v>
      </c>
      <c r="C525" s="49" t="s">
        <v>208</v>
      </c>
      <c r="D525" s="51" t="s">
        <v>1777</v>
      </c>
      <c r="E525" s="48" t="s">
        <v>3688</v>
      </c>
      <c r="F525" s="48" t="s">
        <v>2755</v>
      </c>
      <c r="G525" s="48" t="s">
        <v>44</v>
      </c>
      <c r="H525" s="57">
        <v>30992</v>
      </c>
      <c r="I525" s="56">
        <v>386913</v>
      </c>
      <c r="J525" s="53">
        <v>44930</v>
      </c>
      <c r="K525" s="54">
        <v>5</v>
      </c>
      <c r="L525" s="56">
        <f>INDEX(Sales_Reps!$B$2:$K$11,MATCH(Orders!K525,Sales_Reps!$G$2:$G$11,0),MATCH(Sales_Reps!$K$2,Sales_Reps!$B$2:$K$2,0))*I525</f>
        <v>38691.300000000003</v>
      </c>
    </row>
    <row r="526" spans="2:12" x14ac:dyDescent="0.25">
      <c r="B526" s="49" t="s">
        <v>779</v>
      </c>
      <c r="C526" s="49" t="s">
        <v>151</v>
      </c>
      <c r="D526" s="51" t="s">
        <v>1778</v>
      </c>
      <c r="E526" s="48" t="s">
        <v>3689</v>
      </c>
      <c r="F526" s="48" t="s">
        <v>2756</v>
      </c>
      <c r="G526" s="48" t="s">
        <v>48</v>
      </c>
      <c r="H526" s="57">
        <v>84877</v>
      </c>
      <c r="I526" s="56">
        <v>332137</v>
      </c>
      <c r="J526" s="53">
        <v>45189</v>
      </c>
      <c r="K526" s="54">
        <v>1</v>
      </c>
      <c r="L526" s="56">
        <f>INDEX(Sales_Reps!$B$2:$K$11,MATCH(Orders!K526,Sales_Reps!$G$2:$G$11,0),MATCH(Sales_Reps!$K$2,Sales_Reps!$B$2:$K$2,0))*I526</f>
        <v>49820.549999999996</v>
      </c>
    </row>
    <row r="527" spans="2:12" x14ac:dyDescent="0.25">
      <c r="B527" s="49" t="s">
        <v>780</v>
      </c>
      <c r="C527" s="49" t="s">
        <v>128</v>
      </c>
      <c r="D527" s="51" t="s">
        <v>1779</v>
      </c>
      <c r="E527" s="64" t="s">
        <v>4158</v>
      </c>
      <c r="F527" s="48" t="s">
        <v>2757</v>
      </c>
      <c r="G527" s="48" t="s">
        <v>37</v>
      </c>
      <c r="H527" s="57">
        <v>8864</v>
      </c>
      <c r="I527" s="56">
        <v>427335</v>
      </c>
      <c r="J527" s="53">
        <v>45189</v>
      </c>
      <c r="K527" s="54">
        <v>6</v>
      </c>
      <c r="L527" s="56">
        <f>INDEX(Sales_Reps!$B$2:$K$11,MATCH(Orders!K527,Sales_Reps!$G$2:$G$11,0),MATCH(Sales_Reps!$K$2,Sales_Reps!$B$2:$K$2,0))*I527</f>
        <v>42733.5</v>
      </c>
    </row>
    <row r="528" spans="2:12" x14ac:dyDescent="0.25">
      <c r="B528" s="49" t="s">
        <v>781</v>
      </c>
      <c r="C528" s="49" t="s">
        <v>210</v>
      </c>
      <c r="D528" s="51" t="s">
        <v>1780</v>
      </c>
      <c r="E528" s="48" t="s">
        <v>3690</v>
      </c>
      <c r="F528" s="48" t="s">
        <v>2758</v>
      </c>
      <c r="G528" s="48" t="s">
        <v>34</v>
      </c>
      <c r="H528" s="57">
        <v>29070</v>
      </c>
      <c r="I528" s="56">
        <v>334459</v>
      </c>
      <c r="J528" s="53">
        <v>45205</v>
      </c>
      <c r="K528" s="54">
        <v>3</v>
      </c>
      <c r="L528" s="56">
        <f>INDEX(Sales_Reps!$B$2:$K$11,MATCH(Orders!K528,Sales_Reps!$G$2:$G$11,0),MATCH(Sales_Reps!$K$2,Sales_Reps!$B$2:$K$2,0))*I528</f>
        <v>40135.08</v>
      </c>
    </row>
    <row r="529" spans="2:12" x14ac:dyDescent="0.25">
      <c r="B529" s="49" t="s">
        <v>782</v>
      </c>
      <c r="C529" s="49" t="s">
        <v>121</v>
      </c>
      <c r="D529" s="51" t="s">
        <v>1781</v>
      </c>
      <c r="E529" s="48" t="s">
        <v>3691</v>
      </c>
      <c r="F529" s="48" t="s">
        <v>2759</v>
      </c>
      <c r="G529" s="48" t="s">
        <v>105</v>
      </c>
      <c r="H529" s="57">
        <v>24677</v>
      </c>
      <c r="I529" s="56">
        <v>385135</v>
      </c>
      <c r="J529" s="53">
        <v>45083</v>
      </c>
      <c r="K529" s="54">
        <v>5</v>
      </c>
      <c r="L529" s="56">
        <f>INDEX(Sales_Reps!$B$2:$K$11,MATCH(Orders!K529,Sales_Reps!$G$2:$G$11,0),MATCH(Sales_Reps!$K$2,Sales_Reps!$B$2:$K$2,0))*I529</f>
        <v>38513.5</v>
      </c>
    </row>
    <row r="530" spans="2:12" x14ac:dyDescent="0.25">
      <c r="B530" s="49" t="s">
        <v>783</v>
      </c>
      <c r="C530" s="49" t="s">
        <v>179</v>
      </c>
      <c r="D530" s="51" t="s">
        <v>1782</v>
      </c>
      <c r="E530" s="64" t="s">
        <v>4159</v>
      </c>
      <c r="F530" s="48" t="s">
        <v>2760</v>
      </c>
      <c r="G530" s="48" t="s">
        <v>14</v>
      </c>
      <c r="H530" s="57">
        <v>83264</v>
      </c>
      <c r="I530" s="56">
        <v>449875</v>
      </c>
      <c r="J530" s="53">
        <v>45247</v>
      </c>
      <c r="K530" s="54">
        <v>6</v>
      </c>
      <c r="L530" s="56">
        <f>INDEX(Sales_Reps!$B$2:$K$11,MATCH(Orders!K530,Sales_Reps!$G$2:$G$11,0),MATCH(Sales_Reps!$K$2,Sales_Reps!$B$2:$K$2,0))*I530</f>
        <v>44987.5</v>
      </c>
    </row>
    <row r="531" spans="2:12" x14ac:dyDescent="0.25">
      <c r="B531" s="49" t="s">
        <v>784</v>
      </c>
      <c r="C531" s="49" t="s">
        <v>150</v>
      </c>
      <c r="D531" s="51" t="s">
        <v>1783</v>
      </c>
      <c r="E531" s="48" t="s">
        <v>3692</v>
      </c>
      <c r="F531" s="48" t="s">
        <v>2761</v>
      </c>
      <c r="G531" s="48" t="s">
        <v>32</v>
      </c>
      <c r="H531" s="57">
        <v>79373</v>
      </c>
      <c r="I531" s="56">
        <v>343617</v>
      </c>
      <c r="J531" s="53">
        <v>45212</v>
      </c>
      <c r="K531" s="54">
        <v>7</v>
      </c>
      <c r="L531" s="56">
        <f>INDEX(Sales_Reps!$B$2:$K$11,MATCH(Orders!K531,Sales_Reps!$G$2:$G$11,0),MATCH(Sales_Reps!$K$2,Sales_Reps!$B$2:$K$2,0))*I531</f>
        <v>30925.53</v>
      </c>
    </row>
    <row r="532" spans="2:12" x14ac:dyDescent="0.25">
      <c r="B532" s="49" t="s">
        <v>785</v>
      </c>
      <c r="C532" s="49" t="s">
        <v>152</v>
      </c>
      <c r="D532" s="51" t="s">
        <v>1784</v>
      </c>
      <c r="E532" s="48" t="s">
        <v>3693</v>
      </c>
      <c r="F532" s="48" t="s">
        <v>2762</v>
      </c>
      <c r="G532" s="48" t="s">
        <v>22</v>
      </c>
      <c r="H532" s="57">
        <v>59285</v>
      </c>
      <c r="I532" s="56">
        <v>334240</v>
      </c>
      <c r="J532" s="53">
        <v>45190</v>
      </c>
      <c r="K532" s="54">
        <v>2</v>
      </c>
      <c r="L532" s="56">
        <f>INDEX(Sales_Reps!$B$2:$K$11,MATCH(Orders!K532,Sales_Reps!$G$2:$G$11,0),MATCH(Sales_Reps!$K$2,Sales_Reps!$B$2:$K$2,0))*I532</f>
        <v>41780</v>
      </c>
    </row>
    <row r="533" spans="2:12" x14ac:dyDescent="0.25">
      <c r="B533" s="49" t="s">
        <v>786</v>
      </c>
      <c r="C533" s="49" t="s">
        <v>148</v>
      </c>
      <c r="D533" s="51" t="s">
        <v>1785</v>
      </c>
      <c r="E533" s="48" t="s">
        <v>3694</v>
      </c>
      <c r="F533" s="48" t="s">
        <v>2763</v>
      </c>
      <c r="G533" s="48" t="s">
        <v>48</v>
      </c>
      <c r="H533" s="57">
        <v>26210</v>
      </c>
      <c r="I533" s="56">
        <v>420029</v>
      </c>
      <c r="J533" s="53">
        <v>44933</v>
      </c>
      <c r="K533" s="54">
        <v>7</v>
      </c>
      <c r="L533" s="56">
        <f>INDEX(Sales_Reps!$B$2:$K$11,MATCH(Orders!K533,Sales_Reps!$G$2:$G$11,0),MATCH(Sales_Reps!$K$2,Sales_Reps!$B$2:$K$2,0))*I533</f>
        <v>37802.61</v>
      </c>
    </row>
    <row r="534" spans="2:12" x14ac:dyDescent="0.25">
      <c r="B534" s="49" t="s">
        <v>787</v>
      </c>
      <c r="C534" s="49" t="s">
        <v>210</v>
      </c>
      <c r="D534" s="51" t="s">
        <v>1786</v>
      </c>
      <c r="E534" s="64" t="s">
        <v>4160</v>
      </c>
      <c r="F534" s="48" t="s">
        <v>2511</v>
      </c>
      <c r="G534" s="48" t="s">
        <v>33</v>
      </c>
      <c r="H534" s="57">
        <v>58616</v>
      </c>
      <c r="I534" s="56">
        <v>333644</v>
      </c>
      <c r="J534" s="53">
        <v>45233</v>
      </c>
      <c r="K534" s="54">
        <v>5</v>
      </c>
      <c r="L534" s="56">
        <f>INDEX(Sales_Reps!$B$2:$K$11,MATCH(Orders!K534,Sales_Reps!$G$2:$G$11,0),MATCH(Sales_Reps!$K$2,Sales_Reps!$B$2:$K$2,0))*I534</f>
        <v>33364.400000000001</v>
      </c>
    </row>
    <row r="535" spans="2:12" x14ac:dyDescent="0.25">
      <c r="B535" s="49" t="s">
        <v>788</v>
      </c>
      <c r="C535" s="49" t="s">
        <v>210</v>
      </c>
      <c r="D535" s="51" t="s">
        <v>1787</v>
      </c>
      <c r="E535" s="48" t="s">
        <v>3695</v>
      </c>
      <c r="F535" s="48" t="s">
        <v>2764</v>
      </c>
      <c r="G535" s="48" t="s">
        <v>101</v>
      </c>
      <c r="H535" s="57">
        <v>7867</v>
      </c>
      <c r="I535" s="56">
        <v>316444</v>
      </c>
      <c r="J535" s="53">
        <v>45257</v>
      </c>
      <c r="K535" s="54">
        <v>1</v>
      </c>
      <c r="L535" s="56">
        <f>INDEX(Sales_Reps!$B$2:$K$11,MATCH(Orders!K535,Sales_Reps!$G$2:$G$11,0),MATCH(Sales_Reps!$K$2,Sales_Reps!$B$2:$K$2,0))*I535</f>
        <v>47466.6</v>
      </c>
    </row>
    <row r="536" spans="2:12" x14ac:dyDescent="0.25">
      <c r="B536" s="49" t="s">
        <v>789</v>
      </c>
      <c r="C536" s="49" t="s">
        <v>139</v>
      </c>
      <c r="D536" s="51" t="s">
        <v>1788</v>
      </c>
      <c r="E536" s="48" t="s">
        <v>3696</v>
      </c>
      <c r="F536" s="48" t="s">
        <v>2765</v>
      </c>
      <c r="G536" s="48" t="s">
        <v>34</v>
      </c>
      <c r="H536" s="57">
        <v>77956</v>
      </c>
      <c r="I536" s="56">
        <v>309971</v>
      </c>
      <c r="J536" s="53">
        <v>45092</v>
      </c>
      <c r="K536" s="54">
        <v>6</v>
      </c>
      <c r="L536" s="56">
        <f>INDEX(Sales_Reps!$B$2:$K$11,MATCH(Orders!K536,Sales_Reps!$G$2:$G$11,0),MATCH(Sales_Reps!$K$2,Sales_Reps!$B$2:$K$2,0))*I536</f>
        <v>30997.100000000002</v>
      </c>
    </row>
    <row r="537" spans="2:12" x14ac:dyDescent="0.25">
      <c r="B537" s="49" t="s">
        <v>790</v>
      </c>
      <c r="C537" s="49" t="s">
        <v>144</v>
      </c>
      <c r="D537" s="51" t="s">
        <v>1789</v>
      </c>
      <c r="E537" s="48" t="s">
        <v>3697</v>
      </c>
      <c r="F537" s="48" t="s">
        <v>2766</v>
      </c>
      <c r="G537" s="48" t="s">
        <v>32</v>
      </c>
      <c r="H537" s="57">
        <v>50441</v>
      </c>
      <c r="I537" s="56">
        <v>398913</v>
      </c>
      <c r="J537" s="53">
        <v>45289</v>
      </c>
      <c r="K537" s="54">
        <v>7</v>
      </c>
      <c r="L537" s="56">
        <f>INDEX(Sales_Reps!$B$2:$K$11,MATCH(Orders!K537,Sales_Reps!$G$2:$G$11,0),MATCH(Sales_Reps!$K$2,Sales_Reps!$B$2:$K$2,0))*I537</f>
        <v>35902.17</v>
      </c>
    </row>
    <row r="538" spans="2:12" x14ac:dyDescent="0.25">
      <c r="B538" s="49" t="s">
        <v>791</v>
      </c>
      <c r="C538" s="49" t="s">
        <v>214</v>
      </c>
      <c r="D538" s="51" t="s">
        <v>1790</v>
      </c>
      <c r="E538" s="48" t="s">
        <v>3698</v>
      </c>
      <c r="F538" s="48" t="s">
        <v>2767</v>
      </c>
      <c r="G538" s="48" t="s">
        <v>30</v>
      </c>
      <c r="H538" s="57">
        <v>60467</v>
      </c>
      <c r="I538" s="56">
        <v>367422</v>
      </c>
      <c r="J538" s="53">
        <v>44999</v>
      </c>
      <c r="K538" s="54">
        <v>1</v>
      </c>
      <c r="L538" s="56">
        <f>INDEX(Sales_Reps!$B$2:$K$11,MATCH(Orders!K538,Sales_Reps!$G$2:$G$11,0),MATCH(Sales_Reps!$K$2,Sales_Reps!$B$2:$K$2,0))*I538</f>
        <v>55113.299999999996</v>
      </c>
    </row>
    <row r="539" spans="2:12" x14ac:dyDescent="0.25">
      <c r="B539" s="49" t="s">
        <v>792</v>
      </c>
      <c r="C539" s="49" t="s">
        <v>161</v>
      </c>
      <c r="D539" s="51" t="s">
        <v>1791</v>
      </c>
      <c r="E539" s="48" t="s">
        <v>3699</v>
      </c>
      <c r="F539" s="48" t="s">
        <v>2768</v>
      </c>
      <c r="G539" s="48" t="s">
        <v>22</v>
      </c>
      <c r="H539" s="57">
        <v>88322</v>
      </c>
      <c r="I539" s="56">
        <v>403240</v>
      </c>
      <c r="J539" s="53">
        <v>45191</v>
      </c>
      <c r="K539" s="54">
        <v>3</v>
      </c>
      <c r="L539" s="56">
        <f>INDEX(Sales_Reps!$B$2:$K$11,MATCH(Orders!K539,Sales_Reps!$G$2:$G$11,0),MATCH(Sales_Reps!$K$2,Sales_Reps!$B$2:$K$2,0))*I539</f>
        <v>48388.799999999996</v>
      </c>
    </row>
    <row r="540" spans="2:12" x14ac:dyDescent="0.25">
      <c r="B540" s="49" t="s">
        <v>793</v>
      </c>
      <c r="C540" s="49" t="s">
        <v>140</v>
      </c>
      <c r="D540" s="51" t="s">
        <v>1792</v>
      </c>
      <c r="E540" s="48" t="s">
        <v>3700</v>
      </c>
      <c r="F540" s="48" t="s">
        <v>2769</v>
      </c>
      <c r="G540" s="48" t="s">
        <v>20</v>
      </c>
      <c r="H540" s="57">
        <v>66230</v>
      </c>
      <c r="I540" s="56">
        <v>393405</v>
      </c>
      <c r="J540" s="53">
        <v>44934</v>
      </c>
      <c r="K540" s="54">
        <v>3</v>
      </c>
      <c r="L540" s="56">
        <f>INDEX(Sales_Reps!$B$2:$K$11,MATCH(Orders!K540,Sales_Reps!$G$2:$G$11,0),MATCH(Sales_Reps!$K$2,Sales_Reps!$B$2:$K$2,0))*I540</f>
        <v>47208.6</v>
      </c>
    </row>
    <row r="541" spans="2:12" x14ac:dyDescent="0.25">
      <c r="B541" s="49" t="s">
        <v>794</v>
      </c>
      <c r="C541" s="49" t="s">
        <v>161</v>
      </c>
      <c r="D541" s="51" t="s">
        <v>1793</v>
      </c>
      <c r="E541" s="64" t="s">
        <v>4161</v>
      </c>
      <c r="F541" s="48" t="s">
        <v>2770</v>
      </c>
      <c r="G541" s="48" t="s">
        <v>25</v>
      </c>
      <c r="H541" s="57">
        <v>52227</v>
      </c>
      <c r="I541" s="56">
        <v>392037</v>
      </c>
      <c r="J541" s="53">
        <v>44999</v>
      </c>
      <c r="K541" s="54">
        <v>7</v>
      </c>
      <c r="L541" s="56">
        <f>INDEX(Sales_Reps!$B$2:$K$11,MATCH(Orders!K541,Sales_Reps!$G$2:$G$11,0),MATCH(Sales_Reps!$K$2,Sales_Reps!$B$2:$K$2,0))*I541</f>
        <v>35283.33</v>
      </c>
    </row>
    <row r="542" spans="2:12" x14ac:dyDescent="0.25">
      <c r="B542" s="49" t="s">
        <v>795</v>
      </c>
      <c r="C542" s="49" t="s">
        <v>191</v>
      </c>
      <c r="D542" s="51" t="s">
        <v>1794</v>
      </c>
      <c r="E542" s="48" t="s">
        <v>3701</v>
      </c>
      <c r="F542" s="48" t="s">
        <v>2771</v>
      </c>
      <c r="G542" s="48" t="s">
        <v>42</v>
      </c>
      <c r="H542" s="57">
        <v>42501</v>
      </c>
      <c r="I542" s="56">
        <v>442286</v>
      </c>
      <c r="J542" s="53">
        <v>44999</v>
      </c>
      <c r="K542" s="54">
        <v>7</v>
      </c>
      <c r="L542" s="56">
        <f>INDEX(Sales_Reps!$B$2:$K$11,MATCH(Orders!K542,Sales_Reps!$G$2:$G$11,0),MATCH(Sales_Reps!$K$2,Sales_Reps!$B$2:$K$2,0))*I542</f>
        <v>39805.74</v>
      </c>
    </row>
    <row r="543" spans="2:12" x14ac:dyDescent="0.25">
      <c r="B543" s="49" t="s">
        <v>796</v>
      </c>
      <c r="C543" s="49" t="s">
        <v>190</v>
      </c>
      <c r="D543" s="51" t="s">
        <v>1795</v>
      </c>
      <c r="E543" s="48" t="s">
        <v>3702</v>
      </c>
      <c r="F543" s="48" t="s">
        <v>2772</v>
      </c>
      <c r="G543" s="48" t="s">
        <v>16</v>
      </c>
      <c r="H543" s="57">
        <v>20727</v>
      </c>
      <c r="I543" s="56">
        <v>381267</v>
      </c>
      <c r="J543" s="53">
        <v>45217</v>
      </c>
      <c r="K543" s="54">
        <v>4</v>
      </c>
      <c r="L543" s="56">
        <f>INDEX(Sales_Reps!$B$2:$K$11,MATCH(Orders!K543,Sales_Reps!$G$2:$G$11,0),MATCH(Sales_Reps!$K$2,Sales_Reps!$B$2:$K$2,0))*I543</f>
        <v>41939.370000000003</v>
      </c>
    </row>
    <row r="544" spans="2:12" x14ac:dyDescent="0.25">
      <c r="B544" s="49" t="s">
        <v>797</v>
      </c>
      <c r="C544" s="49" t="s">
        <v>214</v>
      </c>
      <c r="D544" s="51" t="s">
        <v>1796</v>
      </c>
      <c r="E544" s="48" t="s">
        <v>3703</v>
      </c>
      <c r="F544" s="48" t="s">
        <v>2773</v>
      </c>
      <c r="G544" s="48" t="s">
        <v>13</v>
      </c>
      <c r="H544" s="57">
        <v>79274</v>
      </c>
      <c r="I544" s="56">
        <v>423828</v>
      </c>
      <c r="J544" s="53">
        <v>45106</v>
      </c>
      <c r="K544" s="54">
        <v>1</v>
      </c>
      <c r="L544" s="56">
        <f>INDEX(Sales_Reps!$B$2:$K$11,MATCH(Orders!K544,Sales_Reps!$G$2:$G$11,0),MATCH(Sales_Reps!$K$2,Sales_Reps!$B$2:$K$2,0))*I544</f>
        <v>63574.2</v>
      </c>
    </row>
    <row r="545" spans="2:12" x14ac:dyDescent="0.25">
      <c r="B545" s="49" t="s">
        <v>798</v>
      </c>
      <c r="C545" s="49" t="s">
        <v>217</v>
      </c>
      <c r="D545" s="51" t="s">
        <v>1797</v>
      </c>
      <c r="E545" s="48" t="s">
        <v>3704</v>
      </c>
      <c r="F545" s="48" t="s">
        <v>2774</v>
      </c>
      <c r="G545" s="48" t="s">
        <v>59</v>
      </c>
      <c r="H545" s="57">
        <v>14651</v>
      </c>
      <c r="I545" s="56">
        <v>449288</v>
      </c>
      <c r="J545" s="53">
        <v>44946</v>
      </c>
      <c r="K545" s="54">
        <v>5</v>
      </c>
      <c r="L545" s="56">
        <f>INDEX(Sales_Reps!$B$2:$K$11,MATCH(Orders!K545,Sales_Reps!$G$2:$G$11,0),MATCH(Sales_Reps!$K$2,Sales_Reps!$B$2:$K$2,0))*I545</f>
        <v>44928.800000000003</v>
      </c>
    </row>
    <row r="546" spans="2:12" x14ac:dyDescent="0.25">
      <c r="B546" s="49" t="s">
        <v>799</v>
      </c>
      <c r="C546" s="49" t="s">
        <v>202</v>
      </c>
      <c r="D546" s="51" t="s">
        <v>1798</v>
      </c>
      <c r="E546" s="48" t="s">
        <v>3705</v>
      </c>
      <c r="F546" s="48" t="s">
        <v>2775</v>
      </c>
      <c r="G546" s="48" t="s">
        <v>10</v>
      </c>
      <c r="H546" s="57">
        <v>7272</v>
      </c>
      <c r="I546" s="56">
        <v>489753</v>
      </c>
      <c r="J546" s="53">
        <v>45284</v>
      </c>
      <c r="K546" s="54">
        <v>2</v>
      </c>
      <c r="L546" s="56">
        <f>INDEX(Sales_Reps!$B$2:$K$11,MATCH(Orders!K546,Sales_Reps!$G$2:$G$11,0),MATCH(Sales_Reps!$K$2,Sales_Reps!$B$2:$K$2,0))*I546</f>
        <v>61219.125</v>
      </c>
    </row>
    <row r="547" spans="2:12" x14ac:dyDescent="0.25">
      <c r="B547" s="49" t="s">
        <v>800</v>
      </c>
      <c r="C547" s="49" t="s">
        <v>200</v>
      </c>
      <c r="D547" s="51" t="s">
        <v>1799</v>
      </c>
      <c r="E547" s="64" t="s">
        <v>4162</v>
      </c>
      <c r="F547" s="48" t="s">
        <v>2776</v>
      </c>
      <c r="G547" s="48" t="s">
        <v>14</v>
      </c>
      <c r="H547" s="57">
        <v>28943</v>
      </c>
      <c r="I547" s="56">
        <v>350562</v>
      </c>
      <c r="J547" s="53">
        <v>45098</v>
      </c>
      <c r="K547" s="54">
        <v>1</v>
      </c>
      <c r="L547" s="56">
        <f>INDEX(Sales_Reps!$B$2:$K$11,MATCH(Orders!K547,Sales_Reps!$G$2:$G$11,0),MATCH(Sales_Reps!$K$2,Sales_Reps!$B$2:$K$2,0))*I547</f>
        <v>52584.299999999996</v>
      </c>
    </row>
    <row r="548" spans="2:12" x14ac:dyDescent="0.25">
      <c r="B548" s="49" t="s">
        <v>801</v>
      </c>
      <c r="C548" s="49" t="s">
        <v>161</v>
      </c>
      <c r="D548" s="51" t="s">
        <v>1800</v>
      </c>
      <c r="E548" s="48" t="s">
        <v>3706</v>
      </c>
      <c r="F548" s="48" t="s">
        <v>2777</v>
      </c>
      <c r="G548" s="48" t="s">
        <v>22</v>
      </c>
      <c r="H548" s="57">
        <v>55969</v>
      </c>
      <c r="I548" s="56">
        <v>329015</v>
      </c>
      <c r="J548" s="53">
        <v>44946</v>
      </c>
      <c r="K548" s="54">
        <v>5</v>
      </c>
      <c r="L548" s="56">
        <f>INDEX(Sales_Reps!$B$2:$K$11,MATCH(Orders!K548,Sales_Reps!$G$2:$G$11,0),MATCH(Sales_Reps!$K$2,Sales_Reps!$B$2:$K$2,0))*I548</f>
        <v>32901.5</v>
      </c>
    </row>
    <row r="549" spans="2:12" x14ac:dyDescent="0.25">
      <c r="B549" s="49" t="s">
        <v>802</v>
      </c>
      <c r="C549" s="49" t="s">
        <v>153</v>
      </c>
      <c r="D549" s="51" t="s">
        <v>1801</v>
      </c>
      <c r="E549" s="48" t="s">
        <v>3707</v>
      </c>
      <c r="F549" s="48" t="s">
        <v>2778</v>
      </c>
      <c r="G549" s="48" t="s">
        <v>40</v>
      </c>
      <c r="H549" s="57">
        <v>57788</v>
      </c>
      <c r="I549" s="56">
        <v>404041</v>
      </c>
      <c r="J549" s="53">
        <v>45155</v>
      </c>
      <c r="K549" s="54">
        <v>1</v>
      </c>
      <c r="L549" s="56">
        <f>INDEX(Sales_Reps!$B$2:$K$11,MATCH(Orders!K549,Sales_Reps!$G$2:$G$11,0),MATCH(Sales_Reps!$K$2,Sales_Reps!$B$2:$K$2,0))*I549</f>
        <v>60606.149999999994</v>
      </c>
    </row>
    <row r="550" spans="2:12" x14ac:dyDescent="0.25">
      <c r="B550" s="49" t="s">
        <v>803</v>
      </c>
      <c r="C550" s="49" t="s">
        <v>140</v>
      </c>
      <c r="D550" s="51" t="s">
        <v>1802</v>
      </c>
      <c r="E550" s="48" t="s">
        <v>3708</v>
      </c>
      <c r="F550" s="48" t="s">
        <v>2779</v>
      </c>
      <c r="G550" s="48" t="s">
        <v>101</v>
      </c>
      <c r="H550" s="57">
        <v>3569</v>
      </c>
      <c r="I550" s="56">
        <v>473705</v>
      </c>
      <c r="J550" s="53">
        <v>45040</v>
      </c>
      <c r="K550" s="54">
        <v>7</v>
      </c>
      <c r="L550" s="56">
        <f>INDEX(Sales_Reps!$B$2:$K$11,MATCH(Orders!K550,Sales_Reps!$G$2:$G$11,0),MATCH(Sales_Reps!$K$2,Sales_Reps!$B$2:$K$2,0))*I550</f>
        <v>42633.45</v>
      </c>
    </row>
    <row r="551" spans="2:12" x14ac:dyDescent="0.25">
      <c r="B551" s="49" t="s">
        <v>804</v>
      </c>
      <c r="C551" s="49" t="s">
        <v>185</v>
      </c>
      <c r="D551" s="51" t="s">
        <v>1803</v>
      </c>
      <c r="E551" s="48" t="s">
        <v>3709</v>
      </c>
      <c r="F551" s="48" t="s">
        <v>2469</v>
      </c>
      <c r="G551" s="48" t="s">
        <v>22</v>
      </c>
      <c r="H551" s="57">
        <v>45447</v>
      </c>
      <c r="I551" s="56">
        <v>310584</v>
      </c>
      <c r="J551" s="53">
        <v>44931</v>
      </c>
      <c r="K551" s="54">
        <v>8</v>
      </c>
      <c r="L551" s="56">
        <f>INDEX(Sales_Reps!$B$2:$K$11,MATCH(Orders!K551,Sales_Reps!$G$2:$G$11,0),MATCH(Sales_Reps!$K$2,Sales_Reps!$B$2:$K$2,0))*I551</f>
        <v>27952.559999999998</v>
      </c>
    </row>
    <row r="552" spans="2:12" x14ac:dyDescent="0.25">
      <c r="B552" s="49" t="s">
        <v>805</v>
      </c>
      <c r="C552" s="49" t="s">
        <v>207</v>
      </c>
      <c r="D552" s="51" t="s">
        <v>1804</v>
      </c>
      <c r="E552" s="48" t="s">
        <v>3710</v>
      </c>
      <c r="F552" s="48" t="s">
        <v>2780</v>
      </c>
      <c r="G552" s="48" t="s">
        <v>34</v>
      </c>
      <c r="H552" s="57">
        <v>2385</v>
      </c>
      <c r="I552" s="56">
        <v>325546</v>
      </c>
      <c r="J552" s="53">
        <v>45217</v>
      </c>
      <c r="K552" s="54">
        <v>8</v>
      </c>
      <c r="L552" s="56">
        <f>INDEX(Sales_Reps!$B$2:$K$11,MATCH(Orders!K552,Sales_Reps!$G$2:$G$11,0),MATCH(Sales_Reps!$K$2,Sales_Reps!$B$2:$K$2,0))*I552</f>
        <v>29299.14</v>
      </c>
    </row>
    <row r="553" spans="2:12" x14ac:dyDescent="0.25">
      <c r="B553" s="49" t="s">
        <v>806</v>
      </c>
      <c r="C553" s="49" t="s">
        <v>185</v>
      </c>
      <c r="D553" s="51" t="s">
        <v>1805</v>
      </c>
      <c r="E553" s="48" t="s">
        <v>3711</v>
      </c>
      <c r="F553" s="48" t="s">
        <v>2781</v>
      </c>
      <c r="G553" s="48" t="s">
        <v>20</v>
      </c>
      <c r="H553" s="57">
        <v>60546</v>
      </c>
      <c r="I553" s="56">
        <v>390888</v>
      </c>
      <c r="J553" s="53">
        <v>45243</v>
      </c>
      <c r="K553" s="54">
        <v>8</v>
      </c>
      <c r="L553" s="56">
        <f>INDEX(Sales_Reps!$B$2:$K$11,MATCH(Orders!K553,Sales_Reps!$G$2:$G$11,0),MATCH(Sales_Reps!$K$2,Sales_Reps!$B$2:$K$2,0))*I553</f>
        <v>35179.919999999998</v>
      </c>
    </row>
    <row r="554" spans="2:12" x14ac:dyDescent="0.25">
      <c r="B554" s="49" t="s">
        <v>807</v>
      </c>
      <c r="C554" s="49" t="s">
        <v>184</v>
      </c>
      <c r="D554" s="51" t="s">
        <v>1806</v>
      </c>
      <c r="E554" s="48" t="s">
        <v>3712</v>
      </c>
      <c r="F554" s="48" t="s">
        <v>2782</v>
      </c>
      <c r="G554" s="48" t="s">
        <v>9</v>
      </c>
      <c r="H554" s="57">
        <v>11162</v>
      </c>
      <c r="I554" s="56">
        <v>383157</v>
      </c>
      <c r="J554" s="53">
        <v>45278</v>
      </c>
      <c r="K554" s="54">
        <v>4</v>
      </c>
      <c r="L554" s="56">
        <f>INDEX(Sales_Reps!$B$2:$K$11,MATCH(Orders!K554,Sales_Reps!$G$2:$G$11,0),MATCH(Sales_Reps!$K$2,Sales_Reps!$B$2:$K$2,0))*I554</f>
        <v>42147.27</v>
      </c>
    </row>
    <row r="555" spans="2:12" x14ac:dyDescent="0.25">
      <c r="B555" s="49" t="s">
        <v>808</v>
      </c>
      <c r="C555" s="49" t="s">
        <v>155</v>
      </c>
      <c r="D555" s="51" t="s">
        <v>1807</v>
      </c>
      <c r="E555" s="48" t="s">
        <v>3713</v>
      </c>
      <c r="F555" s="48" t="s">
        <v>2783</v>
      </c>
      <c r="G555" s="48" t="s">
        <v>50</v>
      </c>
      <c r="H555" s="57">
        <v>12491</v>
      </c>
      <c r="I555" s="56">
        <v>453294</v>
      </c>
      <c r="J555" s="53">
        <v>44981</v>
      </c>
      <c r="K555" s="54">
        <v>6</v>
      </c>
      <c r="L555" s="56">
        <f>INDEX(Sales_Reps!$B$2:$K$11,MATCH(Orders!K555,Sales_Reps!$G$2:$G$11,0),MATCH(Sales_Reps!$K$2,Sales_Reps!$B$2:$K$2,0))*I555</f>
        <v>45329.4</v>
      </c>
    </row>
    <row r="556" spans="2:12" x14ac:dyDescent="0.25">
      <c r="B556" s="49" t="s">
        <v>809</v>
      </c>
      <c r="C556" s="49" t="s">
        <v>186</v>
      </c>
      <c r="D556" s="51" t="s">
        <v>1808</v>
      </c>
      <c r="E556" s="48" t="s">
        <v>3714</v>
      </c>
      <c r="F556" s="48" t="s">
        <v>2784</v>
      </c>
      <c r="G556" s="48" t="s">
        <v>32</v>
      </c>
      <c r="H556" s="57">
        <v>54677</v>
      </c>
      <c r="I556" s="56">
        <v>360279</v>
      </c>
      <c r="J556" s="53">
        <v>44982</v>
      </c>
      <c r="K556" s="54">
        <v>5</v>
      </c>
      <c r="L556" s="56">
        <f>INDEX(Sales_Reps!$B$2:$K$11,MATCH(Orders!K556,Sales_Reps!$G$2:$G$11,0),MATCH(Sales_Reps!$K$2,Sales_Reps!$B$2:$K$2,0))*I556</f>
        <v>36027.9</v>
      </c>
    </row>
    <row r="557" spans="2:12" x14ac:dyDescent="0.25">
      <c r="B557" s="49" t="s">
        <v>810</v>
      </c>
      <c r="C557" s="49" t="s">
        <v>137</v>
      </c>
      <c r="D557" s="51" t="s">
        <v>1809</v>
      </c>
      <c r="E557" s="48" t="s">
        <v>3715</v>
      </c>
      <c r="F557" s="48" t="s">
        <v>2785</v>
      </c>
      <c r="G557" s="48" t="s">
        <v>24</v>
      </c>
      <c r="H557" s="57">
        <v>11170</v>
      </c>
      <c r="I557" s="56">
        <v>317624</v>
      </c>
      <c r="J557" s="53">
        <v>45232</v>
      </c>
      <c r="K557" s="54">
        <v>2</v>
      </c>
      <c r="L557" s="56">
        <f>INDEX(Sales_Reps!$B$2:$K$11,MATCH(Orders!K557,Sales_Reps!$G$2:$G$11,0),MATCH(Sales_Reps!$K$2,Sales_Reps!$B$2:$K$2,0))*I557</f>
        <v>39703</v>
      </c>
    </row>
    <row r="558" spans="2:12" x14ac:dyDescent="0.25">
      <c r="B558" s="49" t="s">
        <v>811</v>
      </c>
      <c r="C558" s="49" t="s">
        <v>211</v>
      </c>
      <c r="D558" s="51" t="s">
        <v>1810</v>
      </c>
      <c r="E558" s="48" t="s">
        <v>3716</v>
      </c>
      <c r="F558" s="48" t="s">
        <v>2786</v>
      </c>
      <c r="G558" s="48" t="s">
        <v>13</v>
      </c>
      <c r="H558" s="57">
        <v>11442</v>
      </c>
      <c r="I558" s="56">
        <v>407547</v>
      </c>
      <c r="J558" s="53">
        <v>45092</v>
      </c>
      <c r="K558" s="54">
        <v>2</v>
      </c>
      <c r="L558" s="56">
        <f>INDEX(Sales_Reps!$B$2:$K$11,MATCH(Orders!K558,Sales_Reps!$G$2:$G$11,0),MATCH(Sales_Reps!$K$2,Sales_Reps!$B$2:$K$2,0))*I558</f>
        <v>50943.375</v>
      </c>
    </row>
    <row r="559" spans="2:12" x14ac:dyDescent="0.25">
      <c r="B559" s="49" t="s">
        <v>812</v>
      </c>
      <c r="C559" s="49" t="s">
        <v>158</v>
      </c>
      <c r="D559" s="51" t="s">
        <v>1811</v>
      </c>
      <c r="E559" s="48" t="s">
        <v>3717</v>
      </c>
      <c r="F559" s="48" t="s">
        <v>2562</v>
      </c>
      <c r="G559" s="48" t="s">
        <v>45</v>
      </c>
      <c r="H559" s="57">
        <v>61677</v>
      </c>
      <c r="I559" s="56">
        <v>301994</v>
      </c>
      <c r="J559" s="53">
        <v>45208</v>
      </c>
      <c r="K559" s="54">
        <v>7</v>
      </c>
      <c r="L559" s="56">
        <f>INDEX(Sales_Reps!$B$2:$K$11,MATCH(Orders!K559,Sales_Reps!$G$2:$G$11,0),MATCH(Sales_Reps!$K$2,Sales_Reps!$B$2:$K$2,0))*I559</f>
        <v>27179.46</v>
      </c>
    </row>
    <row r="560" spans="2:12" x14ac:dyDescent="0.25">
      <c r="B560" s="49" t="s">
        <v>813</v>
      </c>
      <c r="C560" s="49" t="s">
        <v>207</v>
      </c>
      <c r="D560" s="51" t="s">
        <v>1812</v>
      </c>
      <c r="E560" s="48" t="s">
        <v>3718</v>
      </c>
      <c r="F560" s="48" t="s">
        <v>2787</v>
      </c>
      <c r="G560" s="48" t="s">
        <v>42</v>
      </c>
      <c r="H560" s="57">
        <v>58462</v>
      </c>
      <c r="I560" s="56">
        <v>412775</v>
      </c>
      <c r="J560" s="53">
        <v>45258</v>
      </c>
      <c r="K560" s="54">
        <v>6</v>
      </c>
      <c r="L560" s="56">
        <f>INDEX(Sales_Reps!$B$2:$K$11,MATCH(Orders!K560,Sales_Reps!$G$2:$G$11,0),MATCH(Sales_Reps!$K$2,Sales_Reps!$B$2:$K$2,0))*I560</f>
        <v>41277.5</v>
      </c>
    </row>
    <row r="561" spans="2:12" x14ac:dyDescent="0.25">
      <c r="B561" s="49" t="s">
        <v>814</v>
      </c>
      <c r="C561" s="49" t="s">
        <v>215</v>
      </c>
      <c r="D561" s="51" t="s">
        <v>1813</v>
      </c>
      <c r="E561" s="48" t="s">
        <v>3719</v>
      </c>
      <c r="F561" s="48" t="s">
        <v>2788</v>
      </c>
      <c r="G561" s="48" t="s">
        <v>50</v>
      </c>
      <c r="H561" s="57">
        <v>63534</v>
      </c>
      <c r="I561" s="56">
        <v>322073</v>
      </c>
      <c r="J561" s="53">
        <v>44937</v>
      </c>
      <c r="K561" s="54">
        <v>7</v>
      </c>
      <c r="L561" s="56">
        <f>INDEX(Sales_Reps!$B$2:$K$11,MATCH(Orders!K561,Sales_Reps!$G$2:$G$11,0),MATCH(Sales_Reps!$K$2,Sales_Reps!$B$2:$K$2,0))*I561</f>
        <v>28986.57</v>
      </c>
    </row>
    <row r="562" spans="2:12" x14ac:dyDescent="0.25">
      <c r="B562" s="49" t="s">
        <v>815</v>
      </c>
      <c r="C562" s="49" t="s">
        <v>132</v>
      </c>
      <c r="D562" s="51" t="s">
        <v>1814</v>
      </c>
      <c r="E562" s="48" t="s">
        <v>3720</v>
      </c>
      <c r="F562" s="48" t="s">
        <v>2789</v>
      </c>
      <c r="G562" s="48" t="s">
        <v>12</v>
      </c>
      <c r="H562" s="57">
        <v>85176</v>
      </c>
      <c r="I562" s="56">
        <v>398774</v>
      </c>
      <c r="J562" s="53">
        <v>45179</v>
      </c>
      <c r="K562" s="54">
        <v>2</v>
      </c>
      <c r="L562" s="56">
        <f>INDEX(Sales_Reps!$B$2:$K$11,MATCH(Orders!K562,Sales_Reps!$G$2:$G$11,0),MATCH(Sales_Reps!$K$2,Sales_Reps!$B$2:$K$2,0))*I562</f>
        <v>49846.75</v>
      </c>
    </row>
    <row r="563" spans="2:12" x14ac:dyDescent="0.25">
      <c r="B563" s="49" t="s">
        <v>816</v>
      </c>
      <c r="C563" s="49" t="s">
        <v>136</v>
      </c>
      <c r="D563" s="51" t="s">
        <v>1815</v>
      </c>
      <c r="E563" s="48" t="s">
        <v>3721</v>
      </c>
      <c r="F563" s="48" t="s">
        <v>2790</v>
      </c>
      <c r="G563" s="48" t="s">
        <v>22</v>
      </c>
      <c r="H563" s="57">
        <v>50725</v>
      </c>
      <c r="I563" s="56">
        <v>480268</v>
      </c>
      <c r="J563" s="53">
        <v>44962</v>
      </c>
      <c r="K563" s="54">
        <v>6</v>
      </c>
      <c r="L563" s="56">
        <f>INDEX(Sales_Reps!$B$2:$K$11,MATCH(Orders!K563,Sales_Reps!$G$2:$G$11,0),MATCH(Sales_Reps!$K$2,Sales_Reps!$B$2:$K$2,0))*I563</f>
        <v>48026.8</v>
      </c>
    </row>
    <row r="564" spans="2:12" x14ac:dyDescent="0.25">
      <c r="B564" s="49" t="s">
        <v>817</v>
      </c>
      <c r="C564" s="49" t="s">
        <v>143</v>
      </c>
      <c r="D564" s="51" t="s">
        <v>1816</v>
      </c>
      <c r="E564" s="48" t="s">
        <v>3722</v>
      </c>
      <c r="F564" s="48" t="s">
        <v>2791</v>
      </c>
      <c r="G564" s="48" t="s">
        <v>102</v>
      </c>
      <c r="H564" s="57">
        <v>60813</v>
      </c>
      <c r="I564" s="56">
        <v>388665</v>
      </c>
      <c r="J564" s="53">
        <v>45028</v>
      </c>
      <c r="K564" s="54">
        <v>2</v>
      </c>
      <c r="L564" s="56">
        <f>INDEX(Sales_Reps!$B$2:$K$11,MATCH(Orders!K564,Sales_Reps!$G$2:$G$11,0),MATCH(Sales_Reps!$K$2,Sales_Reps!$B$2:$K$2,0))*I564</f>
        <v>48583.125</v>
      </c>
    </row>
    <row r="565" spans="2:12" x14ac:dyDescent="0.25">
      <c r="B565" s="49" t="s">
        <v>818</v>
      </c>
      <c r="C565" s="49" t="s">
        <v>145</v>
      </c>
      <c r="D565" s="51" t="s">
        <v>1817</v>
      </c>
      <c r="E565" s="48" t="s">
        <v>3723</v>
      </c>
      <c r="F565" s="48" t="s">
        <v>2792</v>
      </c>
      <c r="G565" s="48" t="s">
        <v>33</v>
      </c>
      <c r="H565" s="57">
        <v>61889</v>
      </c>
      <c r="I565" s="56">
        <v>381599</v>
      </c>
      <c r="J565" s="53">
        <v>45075</v>
      </c>
      <c r="K565" s="54">
        <v>4</v>
      </c>
      <c r="L565" s="56">
        <f>INDEX(Sales_Reps!$B$2:$K$11,MATCH(Orders!K565,Sales_Reps!$G$2:$G$11,0),MATCH(Sales_Reps!$K$2,Sales_Reps!$B$2:$K$2,0))*I565</f>
        <v>41975.89</v>
      </c>
    </row>
    <row r="566" spans="2:12" x14ac:dyDescent="0.25">
      <c r="B566" s="49" t="s">
        <v>819</v>
      </c>
      <c r="C566" s="49" t="s">
        <v>175</v>
      </c>
      <c r="D566" s="51" t="s">
        <v>1818</v>
      </c>
      <c r="E566" s="48" t="s">
        <v>3724</v>
      </c>
      <c r="F566" s="48" t="s">
        <v>2793</v>
      </c>
      <c r="G566" s="48" t="s">
        <v>18</v>
      </c>
      <c r="H566" s="57">
        <v>44255</v>
      </c>
      <c r="I566" s="56">
        <v>300835</v>
      </c>
      <c r="J566" s="53">
        <v>45152</v>
      </c>
      <c r="K566" s="54">
        <v>5</v>
      </c>
      <c r="L566" s="56">
        <f>INDEX(Sales_Reps!$B$2:$K$11,MATCH(Orders!K566,Sales_Reps!$G$2:$G$11,0),MATCH(Sales_Reps!$K$2,Sales_Reps!$B$2:$K$2,0))*I566</f>
        <v>30083.5</v>
      </c>
    </row>
    <row r="567" spans="2:12" x14ac:dyDescent="0.25">
      <c r="B567" s="49" t="s">
        <v>820</v>
      </c>
      <c r="C567" s="49" t="s">
        <v>217</v>
      </c>
      <c r="D567" s="51" t="s">
        <v>1819</v>
      </c>
      <c r="E567" s="48" t="s">
        <v>3725</v>
      </c>
      <c r="F567" s="48" t="s">
        <v>2794</v>
      </c>
      <c r="G567" s="48" t="s">
        <v>42</v>
      </c>
      <c r="H567" s="57">
        <v>20524</v>
      </c>
      <c r="I567" s="56">
        <v>341736</v>
      </c>
      <c r="J567" s="53">
        <v>45000</v>
      </c>
      <c r="K567" s="54">
        <v>8</v>
      </c>
      <c r="L567" s="56">
        <f>INDEX(Sales_Reps!$B$2:$K$11,MATCH(Orders!K567,Sales_Reps!$G$2:$G$11,0),MATCH(Sales_Reps!$K$2,Sales_Reps!$B$2:$K$2,0))*I567</f>
        <v>30756.239999999998</v>
      </c>
    </row>
    <row r="568" spans="2:12" x14ac:dyDescent="0.25">
      <c r="B568" s="49" t="s">
        <v>821</v>
      </c>
      <c r="C568" s="49" t="s">
        <v>129</v>
      </c>
      <c r="D568" s="51" t="s">
        <v>1820</v>
      </c>
      <c r="E568" s="48" t="s">
        <v>3726</v>
      </c>
      <c r="F568" s="48" t="s">
        <v>2795</v>
      </c>
      <c r="G568" s="48" t="s">
        <v>28</v>
      </c>
      <c r="H568" s="57">
        <v>57551</v>
      </c>
      <c r="I568" s="56">
        <v>370661</v>
      </c>
      <c r="J568" s="53">
        <v>45163</v>
      </c>
      <c r="K568" s="54">
        <v>1</v>
      </c>
      <c r="L568" s="56">
        <f>INDEX(Sales_Reps!$B$2:$K$11,MATCH(Orders!K568,Sales_Reps!$G$2:$G$11,0),MATCH(Sales_Reps!$K$2,Sales_Reps!$B$2:$K$2,0))*I568</f>
        <v>55599.15</v>
      </c>
    </row>
    <row r="569" spans="2:12" x14ac:dyDescent="0.25">
      <c r="B569" s="49" t="s">
        <v>822</v>
      </c>
      <c r="C569" s="49" t="s">
        <v>201</v>
      </c>
      <c r="D569" s="51" t="s">
        <v>1821</v>
      </c>
      <c r="E569" s="48" t="s">
        <v>3727</v>
      </c>
      <c r="F569" s="48" t="s">
        <v>2796</v>
      </c>
      <c r="G569" s="48" t="s">
        <v>37</v>
      </c>
      <c r="H569" s="57">
        <v>83167</v>
      </c>
      <c r="I569" s="56">
        <v>468871</v>
      </c>
      <c r="J569" s="53">
        <v>45280</v>
      </c>
      <c r="K569" s="54">
        <v>6</v>
      </c>
      <c r="L569" s="56">
        <f>INDEX(Sales_Reps!$B$2:$K$11,MATCH(Orders!K569,Sales_Reps!$G$2:$G$11,0),MATCH(Sales_Reps!$K$2,Sales_Reps!$B$2:$K$2,0))*I569</f>
        <v>46887.100000000006</v>
      </c>
    </row>
    <row r="570" spans="2:12" x14ac:dyDescent="0.25">
      <c r="B570" s="49" t="s">
        <v>823</v>
      </c>
      <c r="C570" s="49" t="s">
        <v>144</v>
      </c>
      <c r="D570" s="51" t="s">
        <v>1822</v>
      </c>
      <c r="E570" s="48" t="s">
        <v>3728</v>
      </c>
      <c r="F570" s="48" t="s">
        <v>2797</v>
      </c>
      <c r="G570" s="48" t="s">
        <v>25</v>
      </c>
      <c r="H570" s="57">
        <v>3919</v>
      </c>
      <c r="I570" s="56">
        <v>302737</v>
      </c>
      <c r="J570" s="53">
        <v>44950</v>
      </c>
      <c r="K570" s="54">
        <v>2</v>
      </c>
      <c r="L570" s="56">
        <f>INDEX(Sales_Reps!$B$2:$K$11,MATCH(Orders!K570,Sales_Reps!$G$2:$G$11,0),MATCH(Sales_Reps!$K$2,Sales_Reps!$B$2:$K$2,0))*I570</f>
        <v>37842.125</v>
      </c>
    </row>
    <row r="571" spans="2:12" x14ac:dyDescent="0.25">
      <c r="B571" s="49" t="s">
        <v>824</v>
      </c>
      <c r="C571" s="49" t="s">
        <v>141</v>
      </c>
      <c r="D571" s="51" t="s">
        <v>1823</v>
      </c>
      <c r="E571" s="48" t="s">
        <v>3729</v>
      </c>
      <c r="F571" s="48" t="s">
        <v>2798</v>
      </c>
      <c r="G571" s="48" t="s">
        <v>37</v>
      </c>
      <c r="H571" s="57">
        <v>98934</v>
      </c>
      <c r="I571" s="56">
        <v>388738</v>
      </c>
      <c r="J571" s="53">
        <v>45108</v>
      </c>
      <c r="K571" s="54">
        <v>5</v>
      </c>
      <c r="L571" s="56">
        <f>INDEX(Sales_Reps!$B$2:$K$11,MATCH(Orders!K571,Sales_Reps!$G$2:$G$11,0),MATCH(Sales_Reps!$K$2,Sales_Reps!$B$2:$K$2,0))*I571</f>
        <v>38873.800000000003</v>
      </c>
    </row>
    <row r="572" spans="2:12" x14ac:dyDescent="0.25">
      <c r="B572" s="49" t="s">
        <v>825</v>
      </c>
      <c r="C572" s="49" t="s">
        <v>211</v>
      </c>
      <c r="D572" s="51" t="s">
        <v>1824</v>
      </c>
      <c r="E572" s="48" t="s">
        <v>3730</v>
      </c>
      <c r="F572" s="48" t="s">
        <v>2799</v>
      </c>
      <c r="G572" s="48" t="s">
        <v>22</v>
      </c>
      <c r="H572" s="57">
        <v>32264</v>
      </c>
      <c r="I572" s="56">
        <v>448820</v>
      </c>
      <c r="J572" s="53">
        <v>44978</v>
      </c>
      <c r="K572" s="54">
        <v>3</v>
      </c>
      <c r="L572" s="56">
        <f>INDEX(Sales_Reps!$B$2:$K$11,MATCH(Orders!K572,Sales_Reps!$G$2:$G$11,0),MATCH(Sales_Reps!$K$2,Sales_Reps!$B$2:$K$2,0))*I572</f>
        <v>53858.400000000001</v>
      </c>
    </row>
    <row r="573" spans="2:12" x14ac:dyDescent="0.25">
      <c r="B573" s="49" t="s">
        <v>826</v>
      </c>
      <c r="C573" s="49" t="s">
        <v>218</v>
      </c>
      <c r="D573" s="51" t="s">
        <v>1825</v>
      </c>
      <c r="E573" s="48" t="s">
        <v>3731</v>
      </c>
      <c r="F573" s="48" t="s">
        <v>2800</v>
      </c>
      <c r="G573" s="48" t="s">
        <v>27</v>
      </c>
      <c r="H573" s="57">
        <v>71596</v>
      </c>
      <c r="I573" s="56">
        <v>301777</v>
      </c>
      <c r="J573" s="53">
        <v>45065</v>
      </c>
      <c r="K573" s="54">
        <v>7</v>
      </c>
      <c r="L573" s="56">
        <f>INDEX(Sales_Reps!$B$2:$K$11,MATCH(Orders!K573,Sales_Reps!$G$2:$G$11,0),MATCH(Sales_Reps!$K$2,Sales_Reps!$B$2:$K$2,0))*I573</f>
        <v>27159.93</v>
      </c>
    </row>
    <row r="574" spans="2:12" x14ac:dyDescent="0.25">
      <c r="B574" s="49" t="s">
        <v>827</v>
      </c>
      <c r="C574" s="49" t="s">
        <v>192</v>
      </c>
      <c r="D574" s="51" t="s">
        <v>1826</v>
      </c>
      <c r="E574" s="48" t="s">
        <v>3732</v>
      </c>
      <c r="F574" s="48" t="s">
        <v>2801</v>
      </c>
      <c r="G574" s="48" t="s">
        <v>10</v>
      </c>
      <c r="H574" s="57">
        <v>18021</v>
      </c>
      <c r="I574" s="56">
        <v>452630</v>
      </c>
      <c r="J574" s="53">
        <v>44986</v>
      </c>
      <c r="K574" s="54">
        <v>4</v>
      </c>
      <c r="L574" s="56">
        <f>INDEX(Sales_Reps!$B$2:$K$11,MATCH(Orders!K574,Sales_Reps!$G$2:$G$11,0),MATCH(Sales_Reps!$K$2,Sales_Reps!$B$2:$K$2,0))*I574</f>
        <v>49789.3</v>
      </c>
    </row>
    <row r="575" spans="2:12" x14ac:dyDescent="0.25">
      <c r="B575" s="49" t="s">
        <v>828</v>
      </c>
      <c r="C575" s="49" t="s">
        <v>132</v>
      </c>
      <c r="D575" s="51" t="s">
        <v>1827</v>
      </c>
      <c r="E575" s="48" t="s">
        <v>3733</v>
      </c>
      <c r="F575" s="48" t="s">
        <v>2802</v>
      </c>
      <c r="G575" s="48" t="s">
        <v>42</v>
      </c>
      <c r="H575" s="57">
        <v>75140</v>
      </c>
      <c r="I575" s="56">
        <v>480249</v>
      </c>
      <c r="J575" s="53">
        <v>45270</v>
      </c>
      <c r="K575" s="54">
        <v>5</v>
      </c>
      <c r="L575" s="56">
        <f>INDEX(Sales_Reps!$B$2:$K$11,MATCH(Orders!K575,Sales_Reps!$G$2:$G$11,0),MATCH(Sales_Reps!$K$2,Sales_Reps!$B$2:$K$2,0))*I575</f>
        <v>48024.9</v>
      </c>
    </row>
    <row r="576" spans="2:12" x14ac:dyDescent="0.25">
      <c r="B576" s="49" t="s">
        <v>829</v>
      </c>
      <c r="C576" s="49" t="s">
        <v>185</v>
      </c>
      <c r="D576" s="51" t="s">
        <v>1828</v>
      </c>
      <c r="E576" s="48" t="s">
        <v>3734</v>
      </c>
      <c r="F576" s="48" t="s">
        <v>2803</v>
      </c>
      <c r="G576" s="48" t="s">
        <v>25</v>
      </c>
      <c r="H576" s="57">
        <v>66193</v>
      </c>
      <c r="I576" s="56">
        <v>451749</v>
      </c>
      <c r="J576" s="53">
        <v>45225</v>
      </c>
      <c r="K576" s="54">
        <v>8</v>
      </c>
      <c r="L576" s="56">
        <f>INDEX(Sales_Reps!$B$2:$K$11,MATCH(Orders!K576,Sales_Reps!$G$2:$G$11,0),MATCH(Sales_Reps!$K$2,Sales_Reps!$B$2:$K$2,0))*I576</f>
        <v>40657.409999999996</v>
      </c>
    </row>
    <row r="577" spans="2:12" x14ac:dyDescent="0.25">
      <c r="B577" s="49" t="s">
        <v>830</v>
      </c>
      <c r="C577" s="49" t="s">
        <v>161</v>
      </c>
      <c r="D577" s="51" t="s">
        <v>1829</v>
      </c>
      <c r="E577" s="48" t="s">
        <v>3735</v>
      </c>
      <c r="F577" s="48" t="s">
        <v>2804</v>
      </c>
      <c r="G577" s="48" t="s">
        <v>22</v>
      </c>
      <c r="H577" s="57">
        <v>53418</v>
      </c>
      <c r="I577" s="56">
        <v>436506</v>
      </c>
      <c r="J577" s="53">
        <v>45169</v>
      </c>
      <c r="K577" s="54">
        <v>1</v>
      </c>
      <c r="L577" s="56">
        <f>INDEX(Sales_Reps!$B$2:$K$11,MATCH(Orders!K577,Sales_Reps!$G$2:$G$11,0),MATCH(Sales_Reps!$K$2,Sales_Reps!$B$2:$K$2,0))*I577</f>
        <v>65475.899999999994</v>
      </c>
    </row>
    <row r="578" spans="2:12" x14ac:dyDescent="0.25">
      <c r="B578" s="49" t="s">
        <v>831</v>
      </c>
      <c r="C578" s="49" t="s">
        <v>172</v>
      </c>
      <c r="D578" s="51" t="s">
        <v>1830</v>
      </c>
      <c r="E578" s="48" t="s">
        <v>3736</v>
      </c>
      <c r="F578" s="48" t="s">
        <v>2805</v>
      </c>
      <c r="G578" s="48" t="s">
        <v>31</v>
      </c>
      <c r="H578" s="57">
        <v>96068</v>
      </c>
      <c r="I578" s="56">
        <v>301690</v>
      </c>
      <c r="J578" s="53">
        <v>44944</v>
      </c>
      <c r="K578" s="54">
        <v>3</v>
      </c>
      <c r="L578" s="56">
        <f>INDEX(Sales_Reps!$B$2:$K$11,MATCH(Orders!K578,Sales_Reps!$G$2:$G$11,0),MATCH(Sales_Reps!$K$2,Sales_Reps!$B$2:$K$2,0))*I578</f>
        <v>36202.799999999996</v>
      </c>
    </row>
    <row r="579" spans="2:12" x14ac:dyDescent="0.25">
      <c r="B579" s="49" t="s">
        <v>832</v>
      </c>
      <c r="C579" s="49" t="s">
        <v>195</v>
      </c>
      <c r="D579" s="51" t="s">
        <v>1831</v>
      </c>
      <c r="E579" s="48" t="s">
        <v>3737</v>
      </c>
      <c r="F579" s="48" t="s">
        <v>2806</v>
      </c>
      <c r="G579" s="48" t="s">
        <v>28</v>
      </c>
      <c r="H579" s="57">
        <v>29099</v>
      </c>
      <c r="I579" s="56">
        <v>442086</v>
      </c>
      <c r="J579" s="53">
        <v>45004</v>
      </c>
      <c r="K579" s="54">
        <v>1</v>
      </c>
      <c r="L579" s="56">
        <f>INDEX(Sales_Reps!$B$2:$K$11,MATCH(Orders!K579,Sales_Reps!$G$2:$G$11,0),MATCH(Sales_Reps!$K$2,Sales_Reps!$B$2:$K$2,0))*I579</f>
        <v>66312.899999999994</v>
      </c>
    </row>
    <row r="580" spans="2:12" x14ac:dyDescent="0.25">
      <c r="B580" s="49" t="s">
        <v>833</v>
      </c>
      <c r="C580" s="49" t="s">
        <v>184</v>
      </c>
      <c r="D580" s="51" t="s">
        <v>1832</v>
      </c>
      <c r="E580" s="48" t="s">
        <v>3738</v>
      </c>
      <c r="F580" s="48" t="s">
        <v>2807</v>
      </c>
      <c r="G580" s="48" t="s">
        <v>55</v>
      </c>
      <c r="H580" s="57">
        <v>62983</v>
      </c>
      <c r="I580" s="56">
        <v>451222</v>
      </c>
      <c r="J580" s="53">
        <v>45074</v>
      </c>
      <c r="K580" s="54">
        <v>8</v>
      </c>
      <c r="L580" s="56">
        <f>INDEX(Sales_Reps!$B$2:$K$11,MATCH(Orders!K580,Sales_Reps!$G$2:$G$11,0),MATCH(Sales_Reps!$K$2,Sales_Reps!$B$2:$K$2,0))*I580</f>
        <v>40609.979999999996</v>
      </c>
    </row>
    <row r="581" spans="2:12" x14ac:dyDescent="0.25">
      <c r="B581" s="49" t="s">
        <v>834</v>
      </c>
      <c r="C581" s="49" t="s">
        <v>181</v>
      </c>
      <c r="D581" s="51" t="s">
        <v>1833</v>
      </c>
      <c r="E581" s="48" t="s">
        <v>3739</v>
      </c>
      <c r="F581" s="48" t="s">
        <v>2808</v>
      </c>
      <c r="G581" s="48" t="s">
        <v>21</v>
      </c>
      <c r="H581" s="57">
        <v>6572</v>
      </c>
      <c r="I581" s="56">
        <v>485360</v>
      </c>
      <c r="J581" s="53">
        <v>45141</v>
      </c>
      <c r="K581" s="54">
        <v>1</v>
      </c>
      <c r="L581" s="56">
        <f>INDEX(Sales_Reps!$B$2:$K$11,MATCH(Orders!K581,Sales_Reps!$G$2:$G$11,0),MATCH(Sales_Reps!$K$2,Sales_Reps!$B$2:$K$2,0))*I581</f>
        <v>72804</v>
      </c>
    </row>
    <row r="582" spans="2:12" x14ac:dyDescent="0.25">
      <c r="B582" s="49" t="s">
        <v>835</v>
      </c>
      <c r="C582" s="49" t="s">
        <v>173</v>
      </c>
      <c r="D582" s="51" t="s">
        <v>1834</v>
      </c>
      <c r="E582" s="48" t="s">
        <v>3740</v>
      </c>
      <c r="F582" s="48" t="s">
        <v>2809</v>
      </c>
      <c r="G582" s="48" t="s">
        <v>24</v>
      </c>
      <c r="H582" s="57">
        <v>2052</v>
      </c>
      <c r="I582" s="56">
        <v>449054</v>
      </c>
      <c r="J582" s="53">
        <v>45452</v>
      </c>
      <c r="K582" s="54">
        <v>7</v>
      </c>
      <c r="L582" s="56">
        <f>INDEX(Sales_Reps!$B$2:$K$11,MATCH(Orders!K582,Sales_Reps!$G$2:$G$11,0),MATCH(Sales_Reps!$K$2,Sales_Reps!$B$2:$K$2,0))*I582</f>
        <v>40414.86</v>
      </c>
    </row>
    <row r="583" spans="2:12" x14ac:dyDescent="0.25">
      <c r="B583" s="49" t="s">
        <v>836</v>
      </c>
      <c r="C583" s="49" t="s">
        <v>194</v>
      </c>
      <c r="D583" s="51" t="s">
        <v>1835</v>
      </c>
      <c r="E583" s="48" t="s">
        <v>3741</v>
      </c>
      <c r="F583" s="48" t="s">
        <v>2810</v>
      </c>
      <c r="G583" s="48" t="s">
        <v>47</v>
      </c>
      <c r="H583" s="57">
        <v>40454</v>
      </c>
      <c r="I583" s="56">
        <v>563908</v>
      </c>
      <c r="J583" s="53">
        <v>45455</v>
      </c>
      <c r="K583" s="54">
        <v>9</v>
      </c>
      <c r="L583" s="56">
        <f>INDEX(Sales_Reps!$B$2:$K$11,MATCH(Orders!K583,Sales_Reps!$G$2:$G$11,0),MATCH(Sales_Reps!$K$2,Sales_Reps!$B$2:$K$2,0))*I583</f>
        <v>45112.639999999999</v>
      </c>
    </row>
    <row r="584" spans="2:12" x14ac:dyDescent="0.25">
      <c r="B584" s="49" t="s">
        <v>837</v>
      </c>
      <c r="C584" s="49" t="s">
        <v>197</v>
      </c>
      <c r="D584" s="51" t="s">
        <v>1836</v>
      </c>
      <c r="E584" s="48" t="s">
        <v>3742</v>
      </c>
      <c r="F584" s="48" t="s">
        <v>2811</v>
      </c>
      <c r="G584" s="48" t="s">
        <v>15</v>
      </c>
      <c r="H584" s="57">
        <v>94506</v>
      </c>
      <c r="I584" s="56">
        <v>428343</v>
      </c>
      <c r="J584" s="53">
        <v>45353</v>
      </c>
      <c r="K584" s="54">
        <v>5</v>
      </c>
      <c r="L584" s="56">
        <f>INDEX(Sales_Reps!$B$2:$K$11,MATCH(Orders!K584,Sales_Reps!$G$2:$G$11,0),MATCH(Sales_Reps!$K$2,Sales_Reps!$B$2:$K$2,0))*I584</f>
        <v>42834.3</v>
      </c>
    </row>
    <row r="585" spans="2:12" x14ac:dyDescent="0.25">
      <c r="B585" s="49" t="s">
        <v>838</v>
      </c>
      <c r="C585" s="49" t="s">
        <v>170</v>
      </c>
      <c r="D585" s="51" t="s">
        <v>1837</v>
      </c>
      <c r="E585" s="48" t="s">
        <v>3743</v>
      </c>
      <c r="F585" s="48" t="s">
        <v>2812</v>
      </c>
      <c r="G585" s="48" t="s">
        <v>54</v>
      </c>
      <c r="H585" s="57">
        <v>45305</v>
      </c>
      <c r="I585" s="56">
        <v>561083</v>
      </c>
      <c r="J585" s="53">
        <v>45454</v>
      </c>
      <c r="K585" s="54">
        <v>4</v>
      </c>
      <c r="L585" s="56">
        <f>INDEX(Sales_Reps!$B$2:$K$11,MATCH(Orders!K585,Sales_Reps!$G$2:$G$11,0),MATCH(Sales_Reps!$K$2,Sales_Reps!$B$2:$K$2,0))*I585</f>
        <v>61719.13</v>
      </c>
    </row>
    <row r="586" spans="2:12" x14ac:dyDescent="0.25">
      <c r="B586" s="49" t="s">
        <v>839</v>
      </c>
      <c r="C586" s="49" t="s">
        <v>165</v>
      </c>
      <c r="D586" s="51" t="s">
        <v>1838</v>
      </c>
      <c r="E586" s="48" t="s">
        <v>3744</v>
      </c>
      <c r="F586" s="48" t="s">
        <v>2813</v>
      </c>
      <c r="G586" s="48" t="s">
        <v>23</v>
      </c>
      <c r="H586" s="57">
        <v>86411</v>
      </c>
      <c r="I586" s="56">
        <v>571396</v>
      </c>
      <c r="J586" s="53">
        <v>45439</v>
      </c>
      <c r="K586" s="54">
        <v>8</v>
      </c>
      <c r="L586" s="56">
        <f>INDEX(Sales_Reps!$B$2:$K$11,MATCH(Orders!K586,Sales_Reps!$G$2:$G$11,0),MATCH(Sales_Reps!$K$2,Sales_Reps!$B$2:$K$2,0))*I586</f>
        <v>51425.64</v>
      </c>
    </row>
    <row r="587" spans="2:12" x14ac:dyDescent="0.25">
      <c r="B587" s="49" t="s">
        <v>840</v>
      </c>
      <c r="C587" s="49" t="s">
        <v>126</v>
      </c>
      <c r="D587" s="51" t="s">
        <v>1839</v>
      </c>
      <c r="E587" s="48" t="s">
        <v>3745</v>
      </c>
      <c r="F587" s="48" t="s">
        <v>2814</v>
      </c>
      <c r="G587" s="48" t="s">
        <v>102</v>
      </c>
      <c r="H587" s="57">
        <v>76330</v>
      </c>
      <c r="I587" s="56">
        <v>428741</v>
      </c>
      <c r="J587" s="53">
        <v>45477</v>
      </c>
      <c r="K587" s="54">
        <v>7</v>
      </c>
      <c r="L587" s="56">
        <f>INDEX(Sales_Reps!$B$2:$K$11,MATCH(Orders!K587,Sales_Reps!$G$2:$G$11,0),MATCH(Sales_Reps!$K$2,Sales_Reps!$B$2:$K$2,0))*I587</f>
        <v>38586.689999999995</v>
      </c>
    </row>
    <row r="588" spans="2:12" x14ac:dyDescent="0.25">
      <c r="B588" s="49" t="s">
        <v>841</v>
      </c>
      <c r="C588" s="49" t="s">
        <v>170</v>
      </c>
      <c r="D588" s="51" t="s">
        <v>1840</v>
      </c>
      <c r="E588" s="48" t="s">
        <v>3746</v>
      </c>
      <c r="F588" s="48" t="s">
        <v>2815</v>
      </c>
      <c r="G588" s="48" t="s">
        <v>45</v>
      </c>
      <c r="H588" s="57">
        <v>85536</v>
      </c>
      <c r="I588" s="56">
        <v>430275</v>
      </c>
      <c r="J588" s="53">
        <v>45387</v>
      </c>
      <c r="K588" s="54">
        <v>1</v>
      </c>
      <c r="L588" s="56">
        <f>INDEX(Sales_Reps!$B$2:$K$11,MATCH(Orders!K588,Sales_Reps!$G$2:$G$11,0),MATCH(Sales_Reps!$K$2,Sales_Reps!$B$2:$K$2,0))*I588</f>
        <v>64541.25</v>
      </c>
    </row>
    <row r="589" spans="2:12" x14ac:dyDescent="0.25">
      <c r="B589" s="49" t="s">
        <v>842</v>
      </c>
      <c r="C589" s="49" t="s">
        <v>133</v>
      </c>
      <c r="D589" s="51" t="s">
        <v>1841</v>
      </c>
      <c r="E589" s="48" t="s">
        <v>3747</v>
      </c>
      <c r="F589" s="48" t="s">
        <v>2816</v>
      </c>
      <c r="G589" s="48" t="s">
        <v>9</v>
      </c>
      <c r="H589" s="57">
        <v>251</v>
      </c>
      <c r="I589" s="56">
        <v>463048</v>
      </c>
      <c r="J589" s="53">
        <v>45495</v>
      </c>
      <c r="K589" s="54">
        <v>2</v>
      </c>
      <c r="L589" s="56">
        <f>INDEX(Sales_Reps!$B$2:$K$11,MATCH(Orders!K589,Sales_Reps!$G$2:$G$11,0),MATCH(Sales_Reps!$K$2,Sales_Reps!$B$2:$K$2,0))*I589</f>
        <v>57881</v>
      </c>
    </row>
    <row r="590" spans="2:12" x14ac:dyDescent="0.25">
      <c r="B590" s="49" t="s">
        <v>843</v>
      </c>
      <c r="C590" s="49" t="s">
        <v>165</v>
      </c>
      <c r="D590" s="51" t="s">
        <v>1842</v>
      </c>
      <c r="E590" s="48" t="s">
        <v>3748</v>
      </c>
      <c r="F590" s="48" t="s">
        <v>2817</v>
      </c>
      <c r="G590" s="48" t="s">
        <v>12</v>
      </c>
      <c r="H590" s="57">
        <v>11692</v>
      </c>
      <c r="I590" s="56">
        <v>411168</v>
      </c>
      <c r="J590" s="53">
        <v>45545</v>
      </c>
      <c r="K590" s="54">
        <v>5</v>
      </c>
      <c r="L590" s="56">
        <f>INDEX(Sales_Reps!$B$2:$K$11,MATCH(Orders!K590,Sales_Reps!$G$2:$G$11,0),MATCH(Sales_Reps!$K$2,Sales_Reps!$B$2:$K$2,0))*I590</f>
        <v>41116.800000000003</v>
      </c>
    </row>
    <row r="591" spans="2:12" x14ac:dyDescent="0.25">
      <c r="B591" s="49" t="s">
        <v>844</v>
      </c>
      <c r="C591" s="49" t="s">
        <v>179</v>
      </c>
      <c r="D591" s="51" t="s">
        <v>1843</v>
      </c>
      <c r="E591" s="48" t="s">
        <v>3749</v>
      </c>
      <c r="F591" s="48" t="s">
        <v>2818</v>
      </c>
      <c r="G591" s="48" t="s">
        <v>48</v>
      </c>
      <c r="H591" s="57">
        <v>97796</v>
      </c>
      <c r="I591" s="56">
        <v>506817</v>
      </c>
      <c r="J591" s="53">
        <v>45531</v>
      </c>
      <c r="K591" s="54">
        <v>4</v>
      </c>
      <c r="L591" s="56">
        <f>INDEX(Sales_Reps!$B$2:$K$11,MATCH(Orders!K591,Sales_Reps!$G$2:$G$11,0),MATCH(Sales_Reps!$K$2,Sales_Reps!$B$2:$K$2,0))*I591</f>
        <v>55749.87</v>
      </c>
    </row>
    <row r="592" spans="2:12" x14ac:dyDescent="0.25">
      <c r="B592" s="49" t="s">
        <v>845</v>
      </c>
      <c r="C592" s="49" t="s">
        <v>206</v>
      </c>
      <c r="D592" s="51" t="s">
        <v>1844</v>
      </c>
      <c r="E592" s="48" t="s">
        <v>3750</v>
      </c>
      <c r="F592" s="48" t="s">
        <v>2819</v>
      </c>
      <c r="G592" s="48" t="s">
        <v>22</v>
      </c>
      <c r="H592" s="57">
        <v>19860</v>
      </c>
      <c r="I592" s="56">
        <v>541638</v>
      </c>
      <c r="J592" s="53">
        <v>45524</v>
      </c>
      <c r="K592" s="54">
        <v>7</v>
      </c>
      <c r="L592" s="56">
        <f>INDEX(Sales_Reps!$B$2:$K$11,MATCH(Orders!K592,Sales_Reps!$G$2:$G$11,0),MATCH(Sales_Reps!$K$2,Sales_Reps!$B$2:$K$2,0))*I592</f>
        <v>48747.42</v>
      </c>
    </row>
    <row r="593" spans="2:12" x14ac:dyDescent="0.25">
      <c r="B593" s="49" t="s">
        <v>846</v>
      </c>
      <c r="C593" s="49" t="s">
        <v>192</v>
      </c>
      <c r="D593" s="51" t="s">
        <v>1845</v>
      </c>
      <c r="E593" s="48" t="s">
        <v>3751</v>
      </c>
      <c r="F593" s="48" t="s">
        <v>2820</v>
      </c>
      <c r="G593" s="48" t="s">
        <v>24</v>
      </c>
      <c r="H593" s="57">
        <v>18463</v>
      </c>
      <c r="I593" s="56">
        <v>454949</v>
      </c>
      <c r="J593" s="53">
        <v>45412</v>
      </c>
      <c r="K593" s="54">
        <v>6</v>
      </c>
      <c r="L593" s="56">
        <f>INDEX(Sales_Reps!$B$2:$K$11,MATCH(Orders!K593,Sales_Reps!$G$2:$G$11,0),MATCH(Sales_Reps!$K$2,Sales_Reps!$B$2:$K$2,0))*I593</f>
        <v>45494.9</v>
      </c>
    </row>
    <row r="594" spans="2:12" x14ac:dyDescent="0.25">
      <c r="B594" s="49" t="s">
        <v>847</v>
      </c>
      <c r="C594" s="49" t="s">
        <v>178</v>
      </c>
      <c r="D594" s="51" t="s">
        <v>1846</v>
      </c>
      <c r="E594" s="48" t="s">
        <v>3752</v>
      </c>
      <c r="F594" s="48" t="s">
        <v>2821</v>
      </c>
      <c r="G594" s="48" t="s">
        <v>24</v>
      </c>
      <c r="H594" s="57">
        <v>72032</v>
      </c>
      <c r="I594" s="56">
        <v>583715</v>
      </c>
      <c r="J594" s="53">
        <v>45402</v>
      </c>
      <c r="K594" s="54">
        <v>6</v>
      </c>
      <c r="L594" s="56">
        <f>INDEX(Sales_Reps!$B$2:$K$11,MATCH(Orders!K594,Sales_Reps!$G$2:$G$11,0),MATCH(Sales_Reps!$K$2,Sales_Reps!$B$2:$K$2,0))*I594</f>
        <v>58371.5</v>
      </c>
    </row>
    <row r="595" spans="2:12" x14ac:dyDescent="0.25">
      <c r="B595" s="49" t="s">
        <v>848</v>
      </c>
      <c r="C595" s="49" t="s">
        <v>168</v>
      </c>
      <c r="D595" s="51" t="s">
        <v>1847</v>
      </c>
      <c r="E595" s="48" t="s">
        <v>3753</v>
      </c>
      <c r="F595" s="48" t="s">
        <v>2822</v>
      </c>
      <c r="G595" s="48" t="s">
        <v>34</v>
      </c>
      <c r="H595" s="57">
        <v>36004</v>
      </c>
      <c r="I595" s="56">
        <v>441455</v>
      </c>
      <c r="J595" s="53">
        <v>45367</v>
      </c>
      <c r="K595" s="54">
        <v>8</v>
      </c>
      <c r="L595" s="56">
        <f>INDEX(Sales_Reps!$B$2:$K$11,MATCH(Orders!K595,Sales_Reps!$G$2:$G$11,0),MATCH(Sales_Reps!$K$2,Sales_Reps!$B$2:$K$2,0))*I595</f>
        <v>39730.949999999997</v>
      </c>
    </row>
    <row r="596" spans="2:12" x14ac:dyDescent="0.25">
      <c r="B596" s="49" t="s">
        <v>849</v>
      </c>
      <c r="C596" s="49" t="s">
        <v>213</v>
      </c>
      <c r="D596" s="51" t="s">
        <v>1848</v>
      </c>
      <c r="E596" s="48" t="s">
        <v>3754</v>
      </c>
      <c r="F596" s="48" t="s">
        <v>2823</v>
      </c>
      <c r="G596" s="48" t="s">
        <v>105</v>
      </c>
      <c r="H596" s="57">
        <v>5440</v>
      </c>
      <c r="I596" s="56">
        <v>499478</v>
      </c>
      <c r="J596" s="53">
        <v>45292</v>
      </c>
      <c r="K596" s="54">
        <v>2</v>
      </c>
      <c r="L596" s="56">
        <f>INDEX(Sales_Reps!$B$2:$K$11,MATCH(Orders!K596,Sales_Reps!$G$2:$G$11,0),MATCH(Sales_Reps!$K$2,Sales_Reps!$B$2:$K$2,0))*I596</f>
        <v>62434.75</v>
      </c>
    </row>
    <row r="597" spans="2:12" x14ac:dyDescent="0.25">
      <c r="B597" s="49" t="s">
        <v>850</v>
      </c>
      <c r="C597" s="49" t="s">
        <v>190</v>
      </c>
      <c r="D597" s="51" t="s">
        <v>1849</v>
      </c>
      <c r="E597" s="48" t="s">
        <v>3755</v>
      </c>
      <c r="F597" s="48" t="s">
        <v>2824</v>
      </c>
      <c r="G597" s="48" t="s">
        <v>24</v>
      </c>
      <c r="H597" s="57">
        <v>19500</v>
      </c>
      <c r="I597" s="56">
        <v>557195</v>
      </c>
      <c r="J597" s="53">
        <v>45304</v>
      </c>
      <c r="K597" s="54">
        <v>8</v>
      </c>
      <c r="L597" s="56">
        <f>INDEX(Sales_Reps!$B$2:$K$11,MATCH(Orders!K597,Sales_Reps!$G$2:$G$11,0),MATCH(Sales_Reps!$K$2,Sales_Reps!$B$2:$K$2,0))*I597</f>
        <v>50147.549999999996</v>
      </c>
    </row>
    <row r="598" spans="2:12" x14ac:dyDescent="0.25">
      <c r="B598" s="49" t="s">
        <v>851</v>
      </c>
      <c r="C598" s="49" t="s">
        <v>141</v>
      </c>
      <c r="D598" s="51" t="s">
        <v>1850</v>
      </c>
      <c r="E598" s="48" t="s">
        <v>3756</v>
      </c>
      <c r="F598" s="48" t="s">
        <v>2825</v>
      </c>
      <c r="G598" s="48" t="s">
        <v>29</v>
      </c>
      <c r="H598" s="57">
        <v>25492</v>
      </c>
      <c r="I598" s="56">
        <v>580587</v>
      </c>
      <c r="J598" s="53">
        <v>45474</v>
      </c>
      <c r="K598" s="54">
        <v>2</v>
      </c>
      <c r="L598" s="56">
        <f>INDEX(Sales_Reps!$B$2:$K$11,MATCH(Orders!K598,Sales_Reps!$G$2:$G$11,0),MATCH(Sales_Reps!$K$2,Sales_Reps!$B$2:$K$2,0))*I598</f>
        <v>72573.375</v>
      </c>
    </row>
    <row r="599" spans="2:12" x14ac:dyDescent="0.25">
      <c r="B599" s="49" t="s">
        <v>852</v>
      </c>
      <c r="C599" s="49" t="s">
        <v>202</v>
      </c>
      <c r="D599" s="51" t="s">
        <v>1851</v>
      </c>
      <c r="E599" s="48" t="s">
        <v>3757</v>
      </c>
      <c r="F599" s="48" t="s">
        <v>2826</v>
      </c>
      <c r="G599" s="48" t="s">
        <v>101</v>
      </c>
      <c r="H599" s="57">
        <v>13707</v>
      </c>
      <c r="I599" s="56">
        <v>573883</v>
      </c>
      <c r="J599" s="53">
        <v>45428</v>
      </c>
      <c r="K599" s="54">
        <v>3</v>
      </c>
      <c r="L599" s="56">
        <f>INDEX(Sales_Reps!$B$2:$K$11,MATCH(Orders!K599,Sales_Reps!$G$2:$G$11,0),MATCH(Sales_Reps!$K$2,Sales_Reps!$B$2:$K$2,0))*I599</f>
        <v>68865.959999999992</v>
      </c>
    </row>
    <row r="600" spans="2:12" x14ac:dyDescent="0.25">
      <c r="B600" s="49" t="s">
        <v>853</v>
      </c>
      <c r="C600" s="49" t="s">
        <v>214</v>
      </c>
      <c r="D600" s="51" t="s">
        <v>1852</v>
      </c>
      <c r="E600" s="48" t="s">
        <v>3758</v>
      </c>
      <c r="F600" s="48" t="s">
        <v>2827</v>
      </c>
      <c r="G600" s="48" t="s">
        <v>54</v>
      </c>
      <c r="H600" s="57">
        <v>77257</v>
      </c>
      <c r="I600" s="56">
        <v>433713</v>
      </c>
      <c r="J600" s="53">
        <v>45463</v>
      </c>
      <c r="K600" s="54">
        <v>4</v>
      </c>
      <c r="L600" s="56">
        <f>INDEX(Sales_Reps!$B$2:$K$11,MATCH(Orders!K600,Sales_Reps!$G$2:$G$11,0),MATCH(Sales_Reps!$K$2,Sales_Reps!$B$2:$K$2,0))*I600</f>
        <v>47708.43</v>
      </c>
    </row>
    <row r="601" spans="2:12" x14ac:dyDescent="0.25">
      <c r="B601" s="49" t="s">
        <v>854</v>
      </c>
      <c r="C601" s="49" t="s">
        <v>155</v>
      </c>
      <c r="D601" s="51" t="s">
        <v>1853</v>
      </c>
      <c r="E601" s="48" t="s">
        <v>3759</v>
      </c>
      <c r="F601" s="48" t="s">
        <v>2828</v>
      </c>
      <c r="G601" s="48" t="s">
        <v>44</v>
      </c>
      <c r="H601" s="57">
        <v>84129</v>
      </c>
      <c r="I601" s="56">
        <v>518856</v>
      </c>
      <c r="J601" s="53">
        <v>45554</v>
      </c>
      <c r="K601" s="54">
        <v>4</v>
      </c>
      <c r="L601" s="56">
        <f>INDEX(Sales_Reps!$B$2:$K$11,MATCH(Orders!K601,Sales_Reps!$G$2:$G$11,0),MATCH(Sales_Reps!$K$2,Sales_Reps!$B$2:$K$2,0))*I601</f>
        <v>57074.16</v>
      </c>
    </row>
    <row r="602" spans="2:12" x14ac:dyDescent="0.25">
      <c r="B602" s="49" t="s">
        <v>855</v>
      </c>
      <c r="C602" s="49" t="s">
        <v>149</v>
      </c>
      <c r="D602" s="51" t="s">
        <v>1854</v>
      </c>
      <c r="E602" s="48" t="s">
        <v>3760</v>
      </c>
      <c r="F602" s="48" t="s">
        <v>2829</v>
      </c>
      <c r="G602" s="48" t="s">
        <v>101</v>
      </c>
      <c r="H602" s="57">
        <v>32336</v>
      </c>
      <c r="I602" s="56">
        <v>411897</v>
      </c>
      <c r="J602" s="53">
        <v>45450</v>
      </c>
      <c r="K602" s="54">
        <v>5</v>
      </c>
      <c r="L602" s="56">
        <f>INDEX(Sales_Reps!$B$2:$K$11,MATCH(Orders!K602,Sales_Reps!$G$2:$G$11,0),MATCH(Sales_Reps!$K$2,Sales_Reps!$B$2:$K$2,0))*I602</f>
        <v>41189.700000000004</v>
      </c>
    </row>
    <row r="603" spans="2:12" x14ac:dyDescent="0.25">
      <c r="B603" s="49" t="s">
        <v>856</v>
      </c>
      <c r="C603" s="49" t="s">
        <v>199</v>
      </c>
      <c r="D603" s="51" t="s">
        <v>1855</v>
      </c>
      <c r="E603" s="48" t="s">
        <v>3761</v>
      </c>
      <c r="F603" s="48" t="s">
        <v>2830</v>
      </c>
      <c r="G603" s="48" t="s">
        <v>105</v>
      </c>
      <c r="H603" s="57">
        <v>15934</v>
      </c>
      <c r="I603" s="56">
        <v>412891</v>
      </c>
      <c r="J603" s="53">
        <v>45305</v>
      </c>
      <c r="K603" s="54">
        <v>2</v>
      </c>
      <c r="L603" s="56">
        <f>INDEX(Sales_Reps!$B$2:$K$11,MATCH(Orders!K603,Sales_Reps!$G$2:$G$11,0),MATCH(Sales_Reps!$K$2,Sales_Reps!$B$2:$K$2,0))*I603</f>
        <v>51611.375</v>
      </c>
    </row>
    <row r="604" spans="2:12" x14ac:dyDescent="0.25">
      <c r="B604" s="49" t="s">
        <v>857</v>
      </c>
      <c r="C604" s="49" t="s">
        <v>203</v>
      </c>
      <c r="D604" s="51" t="s">
        <v>1856</v>
      </c>
      <c r="E604" s="48" t="s">
        <v>3762</v>
      </c>
      <c r="F604" s="48" t="s">
        <v>2831</v>
      </c>
      <c r="G604" s="48" t="s">
        <v>15</v>
      </c>
      <c r="H604" s="57">
        <v>65699</v>
      </c>
      <c r="I604" s="56">
        <v>461372</v>
      </c>
      <c r="J604" s="53">
        <v>45543</v>
      </c>
      <c r="K604" s="54">
        <v>6</v>
      </c>
      <c r="L604" s="56">
        <f>INDEX(Sales_Reps!$B$2:$K$11,MATCH(Orders!K604,Sales_Reps!$G$2:$G$11,0),MATCH(Sales_Reps!$K$2,Sales_Reps!$B$2:$K$2,0))*I604</f>
        <v>46137.200000000004</v>
      </c>
    </row>
    <row r="605" spans="2:12" x14ac:dyDescent="0.25">
      <c r="B605" s="49" t="s">
        <v>858</v>
      </c>
      <c r="C605" s="49" t="s">
        <v>193</v>
      </c>
      <c r="D605" s="51" t="s">
        <v>1857</v>
      </c>
      <c r="E605" s="48" t="s">
        <v>3763</v>
      </c>
      <c r="F605" s="48" t="s">
        <v>2832</v>
      </c>
      <c r="G605" s="48" t="s">
        <v>7</v>
      </c>
      <c r="H605" s="57">
        <v>62920</v>
      </c>
      <c r="I605" s="56">
        <v>440814</v>
      </c>
      <c r="J605" s="53">
        <v>45519</v>
      </c>
      <c r="K605" s="54">
        <v>4</v>
      </c>
      <c r="L605" s="56">
        <f>INDEX(Sales_Reps!$B$2:$K$11,MATCH(Orders!K605,Sales_Reps!$G$2:$G$11,0),MATCH(Sales_Reps!$K$2,Sales_Reps!$B$2:$K$2,0))*I605</f>
        <v>48489.54</v>
      </c>
    </row>
    <row r="606" spans="2:12" x14ac:dyDescent="0.25">
      <c r="B606" s="49" t="s">
        <v>859</v>
      </c>
      <c r="C606" s="49" t="s">
        <v>145</v>
      </c>
      <c r="D606" s="51" t="s">
        <v>1858</v>
      </c>
      <c r="E606" s="48" t="s">
        <v>3764</v>
      </c>
      <c r="F606" s="48" t="s">
        <v>2833</v>
      </c>
      <c r="G606" s="48" t="s">
        <v>50</v>
      </c>
      <c r="H606" s="57">
        <v>37389</v>
      </c>
      <c r="I606" s="56">
        <v>494561</v>
      </c>
      <c r="J606" s="53">
        <v>45551</v>
      </c>
      <c r="K606" s="54">
        <v>1</v>
      </c>
      <c r="L606" s="56">
        <f>INDEX(Sales_Reps!$B$2:$K$11,MATCH(Orders!K606,Sales_Reps!$G$2:$G$11,0),MATCH(Sales_Reps!$K$2,Sales_Reps!$B$2:$K$2,0))*I606</f>
        <v>74184.149999999994</v>
      </c>
    </row>
    <row r="607" spans="2:12" x14ac:dyDescent="0.25">
      <c r="B607" s="49" t="s">
        <v>860</v>
      </c>
      <c r="C607" s="49" t="s">
        <v>217</v>
      </c>
      <c r="D607" s="51" t="s">
        <v>1859</v>
      </c>
      <c r="E607" s="48" t="s">
        <v>3765</v>
      </c>
      <c r="F607" s="48" t="s">
        <v>2834</v>
      </c>
      <c r="G607" s="48" t="s">
        <v>49</v>
      </c>
      <c r="H607" s="57">
        <v>80207</v>
      </c>
      <c r="I607" s="56">
        <v>498578</v>
      </c>
      <c r="J607" s="53">
        <v>45328</v>
      </c>
      <c r="K607" s="54">
        <v>7</v>
      </c>
      <c r="L607" s="56">
        <f>INDEX(Sales_Reps!$B$2:$K$11,MATCH(Orders!K607,Sales_Reps!$G$2:$G$11,0),MATCH(Sales_Reps!$K$2,Sales_Reps!$B$2:$K$2,0))*I607</f>
        <v>44872.02</v>
      </c>
    </row>
    <row r="608" spans="2:12" x14ac:dyDescent="0.25">
      <c r="B608" s="49" t="s">
        <v>861</v>
      </c>
      <c r="C608" s="49" t="s">
        <v>216</v>
      </c>
      <c r="D608" s="51" t="s">
        <v>1860</v>
      </c>
      <c r="E608" s="48" t="s">
        <v>3766</v>
      </c>
      <c r="F608" s="48" t="s">
        <v>2835</v>
      </c>
      <c r="G608" s="48" t="s">
        <v>59</v>
      </c>
      <c r="H608" s="57">
        <v>68509</v>
      </c>
      <c r="I608" s="56">
        <v>491247</v>
      </c>
      <c r="J608" s="53">
        <v>45479</v>
      </c>
      <c r="K608" s="54">
        <v>9</v>
      </c>
      <c r="L608" s="56">
        <f>INDEX(Sales_Reps!$B$2:$K$11,MATCH(Orders!K608,Sales_Reps!$G$2:$G$11,0),MATCH(Sales_Reps!$K$2,Sales_Reps!$B$2:$K$2,0))*I608</f>
        <v>39299.760000000002</v>
      </c>
    </row>
    <row r="609" spans="2:12" x14ac:dyDescent="0.25">
      <c r="B609" s="49" t="s">
        <v>862</v>
      </c>
      <c r="C609" s="49" t="s">
        <v>168</v>
      </c>
      <c r="D609" s="51" t="s">
        <v>1861</v>
      </c>
      <c r="E609" s="48" t="s">
        <v>3767</v>
      </c>
      <c r="F609" s="48" t="s">
        <v>2836</v>
      </c>
      <c r="G609" s="48" t="s">
        <v>105</v>
      </c>
      <c r="H609" s="57">
        <v>42573</v>
      </c>
      <c r="I609" s="56">
        <v>417897</v>
      </c>
      <c r="J609" s="53">
        <v>45604</v>
      </c>
      <c r="K609" s="54">
        <v>4</v>
      </c>
      <c r="L609" s="56">
        <f>INDEX(Sales_Reps!$B$2:$K$11,MATCH(Orders!K609,Sales_Reps!$G$2:$G$11,0),MATCH(Sales_Reps!$K$2,Sales_Reps!$B$2:$K$2,0))*I609</f>
        <v>45968.67</v>
      </c>
    </row>
    <row r="610" spans="2:12" x14ac:dyDescent="0.25">
      <c r="B610" s="49" t="s">
        <v>863</v>
      </c>
      <c r="C610" s="49" t="s">
        <v>187</v>
      </c>
      <c r="D610" s="51" t="s">
        <v>1862</v>
      </c>
      <c r="E610" s="48" t="s">
        <v>3768</v>
      </c>
      <c r="F610" s="48" t="s">
        <v>2837</v>
      </c>
      <c r="G610" s="48" t="s">
        <v>9</v>
      </c>
      <c r="H610" s="57">
        <v>17725</v>
      </c>
      <c r="I610" s="56">
        <v>564891</v>
      </c>
      <c r="J610" s="53">
        <v>45528</v>
      </c>
      <c r="K610" s="54">
        <v>2</v>
      </c>
      <c r="L610" s="56">
        <f>INDEX(Sales_Reps!$B$2:$K$11,MATCH(Orders!K610,Sales_Reps!$G$2:$G$11,0),MATCH(Sales_Reps!$K$2,Sales_Reps!$B$2:$K$2,0))*I610</f>
        <v>70611.375</v>
      </c>
    </row>
    <row r="611" spans="2:12" x14ac:dyDescent="0.25">
      <c r="B611" s="49" t="s">
        <v>864</v>
      </c>
      <c r="C611" s="49" t="s">
        <v>206</v>
      </c>
      <c r="D611" s="51" t="s">
        <v>1863</v>
      </c>
      <c r="E611" s="48" t="s">
        <v>3769</v>
      </c>
      <c r="F611" s="48" t="s">
        <v>2838</v>
      </c>
      <c r="G611" s="48" t="s">
        <v>14</v>
      </c>
      <c r="H611" s="57">
        <v>59146</v>
      </c>
      <c r="I611" s="56">
        <v>549207</v>
      </c>
      <c r="J611" s="53">
        <v>45342</v>
      </c>
      <c r="K611" s="54">
        <v>3</v>
      </c>
      <c r="L611" s="56">
        <f>INDEX(Sales_Reps!$B$2:$K$11,MATCH(Orders!K611,Sales_Reps!$G$2:$G$11,0),MATCH(Sales_Reps!$K$2,Sales_Reps!$B$2:$K$2,0))*I611</f>
        <v>65904.84</v>
      </c>
    </row>
    <row r="612" spans="2:12" x14ac:dyDescent="0.25">
      <c r="B612" s="49" t="s">
        <v>865</v>
      </c>
      <c r="C612" s="49" t="s">
        <v>193</v>
      </c>
      <c r="D612" s="51" t="s">
        <v>1864</v>
      </c>
      <c r="E612" s="48" t="s">
        <v>3770</v>
      </c>
      <c r="F612" s="48" t="s">
        <v>2839</v>
      </c>
      <c r="G612" s="48" t="s">
        <v>48</v>
      </c>
      <c r="H612" s="57">
        <v>38092</v>
      </c>
      <c r="I612" s="56">
        <v>499259</v>
      </c>
      <c r="J612" s="53">
        <v>45647</v>
      </c>
      <c r="K612" s="54">
        <v>2</v>
      </c>
      <c r="L612" s="56">
        <f>INDEX(Sales_Reps!$B$2:$K$11,MATCH(Orders!K612,Sales_Reps!$G$2:$G$11,0),MATCH(Sales_Reps!$K$2,Sales_Reps!$B$2:$K$2,0))*I612</f>
        <v>62407.375</v>
      </c>
    </row>
    <row r="613" spans="2:12" x14ac:dyDescent="0.25">
      <c r="B613" s="49" t="s">
        <v>866</v>
      </c>
      <c r="C613" s="49" t="s">
        <v>140</v>
      </c>
      <c r="D613" s="51" t="s">
        <v>1865</v>
      </c>
      <c r="E613" s="64" t="s">
        <v>4163</v>
      </c>
      <c r="F613" s="48" t="s">
        <v>2840</v>
      </c>
      <c r="G613" s="48" t="s">
        <v>57</v>
      </c>
      <c r="H613" s="57">
        <v>25942</v>
      </c>
      <c r="I613" s="56">
        <v>578877</v>
      </c>
      <c r="J613" s="53">
        <v>45411</v>
      </c>
      <c r="K613" s="54">
        <v>4</v>
      </c>
      <c r="L613" s="56">
        <f>INDEX(Sales_Reps!$B$2:$K$11,MATCH(Orders!K613,Sales_Reps!$G$2:$G$11,0),MATCH(Sales_Reps!$K$2,Sales_Reps!$B$2:$K$2,0))*I613</f>
        <v>63676.47</v>
      </c>
    </row>
    <row r="614" spans="2:12" x14ac:dyDescent="0.25">
      <c r="B614" s="49" t="s">
        <v>867</v>
      </c>
      <c r="C614" s="49" t="s">
        <v>220</v>
      </c>
      <c r="D614" s="51" t="s">
        <v>1866</v>
      </c>
      <c r="E614" s="48" t="s">
        <v>3771</v>
      </c>
      <c r="F614" s="48" t="s">
        <v>2841</v>
      </c>
      <c r="G614" s="48" t="s">
        <v>24</v>
      </c>
      <c r="H614" s="57">
        <v>67935</v>
      </c>
      <c r="I614" s="56">
        <v>403426</v>
      </c>
      <c r="J614" s="53">
        <v>45565</v>
      </c>
      <c r="K614" s="54">
        <v>8</v>
      </c>
      <c r="L614" s="56">
        <f>INDEX(Sales_Reps!$B$2:$K$11,MATCH(Orders!K614,Sales_Reps!$G$2:$G$11,0),MATCH(Sales_Reps!$K$2,Sales_Reps!$B$2:$K$2,0))*I614</f>
        <v>36308.339999999997</v>
      </c>
    </row>
    <row r="615" spans="2:12" x14ac:dyDescent="0.25">
      <c r="B615" s="49" t="s">
        <v>868</v>
      </c>
      <c r="C615" s="49" t="s">
        <v>153</v>
      </c>
      <c r="D615" s="51" t="s">
        <v>1867</v>
      </c>
      <c r="E615" s="48" t="s">
        <v>3772</v>
      </c>
      <c r="F615" s="48" t="s">
        <v>2842</v>
      </c>
      <c r="G615" s="48" t="s">
        <v>31</v>
      </c>
      <c r="H615" s="57">
        <v>2224</v>
      </c>
      <c r="I615" s="56">
        <v>404229</v>
      </c>
      <c r="J615" s="53">
        <v>45341</v>
      </c>
      <c r="K615" s="54">
        <v>9</v>
      </c>
      <c r="L615" s="56">
        <f>INDEX(Sales_Reps!$B$2:$K$11,MATCH(Orders!K615,Sales_Reps!$G$2:$G$11,0),MATCH(Sales_Reps!$K$2,Sales_Reps!$B$2:$K$2,0))*I615</f>
        <v>32338.32</v>
      </c>
    </row>
    <row r="616" spans="2:12" x14ac:dyDescent="0.25">
      <c r="B616" s="49" t="s">
        <v>869</v>
      </c>
      <c r="C616" s="49" t="s">
        <v>153</v>
      </c>
      <c r="D616" s="51" t="s">
        <v>1868</v>
      </c>
      <c r="E616" s="48" t="s">
        <v>3773</v>
      </c>
      <c r="F616" s="48" t="s">
        <v>2843</v>
      </c>
      <c r="G616" s="48" t="s">
        <v>31</v>
      </c>
      <c r="H616" s="57">
        <v>80854</v>
      </c>
      <c r="I616" s="56">
        <v>589797</v>
      </c>
      <c r="J616" s="53">
        <v>45388</v>
      </c>
      <c r="K616" s="54">
        <v>9</v>
      </c>
      <c r="L616" s="56">
        <f>INDEX(Sales_Reps!$B$2:$K$11,MATCH(Orders!K616,Sales_Reps!$G$2:$G$11,0),MATCH(Sales_Reps!$K$2,Sales_Reps!$B$2:$K$2,0))*I616</f>
        <v>47183.76</v>
      </c>
    </row>
    <row r="617" spans="2:12" x14ac:dyDescent="0.25">
      <c r="B617" s="49" t="s">
        <v>870</v>
      </c>
      <c r="C617" s="49" t="s">
        <v>161</v>
      </c>
      <c r="D617" s="51" t="s">
        <v>1869</v>
      </c>
      <c r="E617" s="48" t="s">
        <v>3774</v>
      </c>
      <c r="F617" s="48" t="s">
        <v>2844</v>
      </c>
      <c r="G617" s="48" t="s">
        <v>33</v>
      </c>
      <c r="H617" s="57">
        <v>24033</v>
      </c>
      <c r="I617" s="56">
        <v>412791</v>
      </c>
      <c r="J617" s="53">
        <v>45551</v>
      </c>
      <c r="K617" s="54">
        <v>1</v>
      </c>
      <c r="L617" s="56">
        <f>INDEX(Sales_Reps!$B$2:$K$11,MATCH(Orders!K617,Sales_Reps!$G$2:$G$11,0),MATCH(Sales_Reps!$K$2,Sales_Reps!$B$2:$K$2,0))*I617</f>
        <v>61918.649999999994</v>
      </c>
    </row>
    <row r="618" spans="2:12" x14ac:dyDescent="0.25">
      <c r="B618" s="49" t="s">
        <v>871</v>
      </c>
      <c r="C618" s="49" t="s">
        <v>164</v>
      </c>
      <c r="D618" s="51" t="s">
        <v>1870</v>
      </c>
      <c r="E618" s="48" t="s">
        <v>3775</v>
      </c>
      <c r="F618" s="48" t="s">
        <v>2845</v>
      </c>
      <c r="G618" s="48" t="s">
        <v>102</v>
      </c>
      <c r="H618" s="57">
        <v>3276</v>
      </c>
      <c r="I618" s="56">
        <v>500974</v>
      </c>
      <c r="J618" s="53">
        <v>45578</v>
      </c>
      <c r="K618" s="54">
        <v>8</v>
      </c>
      <c r="L618" s="56">
        <f>INDEX(Sales_Reps!$B$2:$K$11,MATCH(Orders!K618,Sales_Reps!$G$2:$G$11,0),MATCH(Sales_Reps!$K$2,Sales_Reps!$B$2:$K$2,0))*I618</f>
        <v>45087.659999999996</v>
      </c>
    </row>
    <row r="619" spans="2:12" x14ac:dyDescent="0.25">
      <c r="B619" s="49" t="s">
        <v>872</v>
      </c>
      <c r="C619" s="49" t="s">
        <v>165</v>
      </c>
      <c r="D619" s="51" t="s">
        <v>1871</v>
      </c>
      <c r="E619" s="48" t="s">
        <v>3776</v>
      </c>
      <c r="F619" s="48" t="s">
        <v>2608</v>
      </c>
      <c r="G619" s="48" t="s">
        <v>47</v>
      </c>
      <c r="H619" s="57">
        <v>45967</v>
      </c>
      <c r="I619" s="56">
        <v>425622</v>
      </c>
      <c r="J619" s="53">
        <v>45499</v>
      </c>
      <c r="K619" s="54">
        <v>1</v>
      </c>
      <c r="L619" s="56">
        <f>INDEX(Sales_Reps!$B$2:$K$11,MATCH(Orders!K619,Sales_Reps!$G$2:$G$11,0),MATCH(Sales_Reps!$K$2,Sales_Reps!$B$2:$K$2,0))*I619</f>
        <v>63843.299999999996</v>
      </c>
    </row>
    <row r="620" spans="2:12" x14ac:dyDescent="0.25">
      <c r="B620" s="49" t="s">
        <v>873</v>
      </c>
      <c r="C620" s="49" t="s">
        <v>196</v>
      </c>
      <c r="D620" s="51" t="s">
        <v>1872</v>
      </c>
      <c r="E620" s="48" t="s">
        <v>3777</v>
      </c>
      <c r="F620" s="48" t="s">
        <v>2846</v>
      </c>
      <c r="G620" s="48" t="s">
        <v>9</v>
      </c>
      <c r="H620" s="57">
        <v>41659</v>
      </c>
      <c r="I620" s="56">
        <v>416802</v>
      </c>
      <c r="J620" s="53">
        <v>45601</v>
      </c>
      <c r="K620" s="54">
        <v>2</v>
      </c>
      <c r="L620" s="56">
        <f>INDEX(Sales_Reps!$B$2:$K$11,MATCH(Orders!K620,Sales_Reps!$G$2:$G$11,0),MATCH(Sales_Reps!$K$2,Sales_Reps!$B$2:$K$2,0))*I620</f>
        <v>52100.25</v>
      </c>
    </row>
    <row r="621" spans="2:12" x14ac:dyDescent="0.25">
      <c r="B621" s="49" t="s">
        <v>874</v>
      </c>
      <c r="C621" s="49" t="s">
        <v>123</v>
      </c>
      <c r="D621" s="51" t="s">
        <v>1873</v>
      </c>
      <c r="E621" s="48" t="s">
        <v>3778</v>
      </c>
      <c r="F621" s="48" t="s">
        <v>2847</v>
      </c>
      <c r="G621" s="48" t="s">
        <v>27</v>
      </c>
      <c r="H621" s="57">
        <v>59827</v>
      </c>
      <c r="I621" s="56">
        <v>574533</v>
      </c>
      <c r="J621" s="53">
        <v>45408</v>
      </c>
      <c r="K621" s="54">
        <v>2</v>
      </c>
      <c r="L621" s="56">
        <f>INDEX(Sales_Reps!$B$2:$K$11,MATCH(Orders!K621,Sales_Reps!$G$2:$G$11,0),MATCH(Sales_Reps!$K$2,Sales_Reps!$B$2:$K$2,0))*I621</f>
        <v>71816.625</v>
      </c>
    </row>
    <row r="622" spans="2:12" x14ac:dyDescent="0.25">
      <c r="B622" s="49" t="s">
        <v>875</v>
      </c>
      <c r="C622" s="49" t="s">
        <v>208</v>
      </c>
      <c r="D622" s="51" t="s">
        <v>1874</v>
      </c>
      <c r="E622" s="48" t="s">
        <v>3779</v>
      </c>
      <c r="F622" s="48" t="s">
        <v>2848</v>
      </c>
      <c r="G622" s="48" t="s">
        <v>13</v>
      </c>
      <c r="H622" s="57">
        <v>87327</v>
      </c>
      <c r="I622" s="56">
        <v>406294</v>
      </c>
      <c r="J622" s="53">
        <v>45473</v>
      </c>
      <c r="K622" s="54">
        <v>7</v>
      </c>
      <c r="L622" s="56">
        <f>INDEX(Sales_Reps!$B$2:$K$11,MATCH(Orders!K622,Sales_Reps!$G$2:$G$11,0),MATCH(Sales_Reps!$K$2,Sales_Reps!$B$2:$K$2,0))*I622</f>
        <v>36566.46</v>
      </c>
    </row>
    <row r="623" spans="2:12" x14ac:dyDescent="0.25">
      <c r="B623" s="49" t="s">
        <v>876</v>
      </c>
      <c r="C623" s="49" t="s">
        <v>156</v>
      </c>
      <c r="D623" s="51" t="s">
        <v>1875</v>
      </c>
      <c r="E623" s="48" t="s">
        <v>3780</v>
      </c>
      <c r="F623" s="48" t="s">
        <v>2849</v>
      </c>
      <c r="G623" s="48" t="s">
        <v>29</v>
      </c>
      <c r="H623" s="57">
        <v>25972</v>
      </c>
      <c r="I623" s="56">
        <v>505366</v>
      </c>
      <c r="J623" s="53">
        <v>45611</v>
      </c>
      <c r="K623" s="54">
        <v>4</v>
      </c>
      <c r="L623" s="56">
        <f>INDEX(Sales_Reps!$B$2:$K$11,MATCH(Orders!K623,Sales_Reps!$G$2:$G$11,0),MATCH(Sales_Reps!$K$2,Sales_Reps!$B$2:$K$2,0))*I623</f>
        <v>55590.26</v>
      </c>
    </row>
    <row r="624" spans="2:12" x14ac:dyDescent="0.25">
      <c r="B624" s="49" t="s">
        <v>877</v>
      </c>
      <c r="C624" s="49" t="s">
        <v>179</v>
      </c>
      <c r="D624" s="51" t="s">
        <v>1876</v>
      </c>
      <c r="E624" s="48" t="s">
        <v>3781</v>
      </c>
      <c r="F624" s="48" t="s">
        <v>2850</v>
      </c>
      <c r="G624" s="48" t="s">
        <v>102</v>
      </c>
      <c r="H624" s="57">
        <v>78739</v>
      </c>
      <c r="I624" s="56">
        <v>563938</v>
      </c>
      <c r="J624" s="53">
        <v>45364</v>
      </c>
      <c r="K624" s="54">
        <v>5</v>
      </c>
      <c r="L624" s="56">
        <f>INDEX(Sales_Reps!$B$2:$K$11,MATCH(Orders!K624,Sales_Reps!$G$2:$G$11,0),MATCH(Sales_Reps!$K$2,Sales_Reps!$B$2:$K$2,0))*I624</f>
        <v>56393.8</v>
      </c>
    </row>
    <row r="625" spans="2:12" x14ac:dyDescent="0.25">
      <c r="B625" s="49" t="s">
        <v>878</v>
      </c>
      <c r="C625" s="49" t="s">
        <v>195</v>
      </c>
      <c r="D625" s="51" t="s">
        <v>1877</v>
      </c>
      <c r="E625" s="48" t="s">
        <v>3782</v>
      </c>
      <c r="F625" s="48" t="s">
        <v>2851</v>
      </c>
      <c r="G625" s="48" t="s">
        <v>58</v>
      </c>
      <c r="H625" s="57">
        <v>9048</v>
      </c>
      <c r="I625" s="56">
        <v>463921</v>
      </c>
      <c r="J625" s="53">
        <v>45502</v>
      </c>
      <c r="K625" s="54">
        <v>6</v>
      </c>
      <c r="L625" s="56">
        <f>INDEX(Sales_Reps!$B$2:$K$11,MATCH(Orders!K625,Sales_Reps!$G$2:$G$11,0),MATCH(Sales_Reps!$K$2,Sales_Reps!$B$2:$K$2,0))*I625</f>
        <v>46392.100000000006</v>
      </c>
    </row>
    <row r="626" spans="2:12" x14ac:dyDescent="0.25">
      <c r="B626" s="49" t="s">
        <v>879</v>
      </c>
      <c r="C626" s="49" t="s">
        <v>201</v>
      </c>
      <c r="D626" s="51" t="s">
        <v>1878</v>
      </c>
      <c r="E626" s="48" t="s">
        <v>3783</v>
      </c>
      <c r="F626" s="48" t="s">
        <v>2852</v>
      </c>
      <c r="G626" s="48" t="s">
        <v>10</v>
      </c>
      <c r="H626" s="57">
        <v>88458</v>
      </c>
      <c r="I626" s="56">
        <v>470307</v>
      </c>
      <c r="J626" s="53">
        <v>45468</v>
      </c>
      <c r="K626" s="54">
        <v>7</v>
      </c>
      <c r="L626" s="56">
        <f>INDEX(Sales_Reps!$B$2:$K$11,MATCH(Orders!K626,Sales_Reps!$G$2:$G$11,0),MATCH(Sales_Reps!$K$2,Sales_Reps!$B$2:$K$2,0))*I626</f>
        <v>42327.63</v>
      </c>
    </row>
    <row r="627" spans="2:12" x14ac:dyDescent="0.25">
      <c r="B627" s="49" t="s">
        <v>880</v>
      </c>
      <c r="C627" s="49" t="s">
        <v>201</v>
      </c>
      <c r="D627" s="51" t="s">
        <v>1879</v>
      </c>
      <c r="E627" s="48" t="s">
        <v>3784</v>
      </c>
      <c r="F627" s="48" t="s">
        <v>2853</v>
      </c>
      <c r="G627" s="48" t="s">
        <v>40</v>
      </c>
      <c r="H627" s="57">
        <v>11552</v>
      </c>
      <c r="I627" s="56">
        <v>501779</v>
      </c>
      <c r="J627" s="53">
        <v>45623</v>
      </c>
      <c r="K627" s="54">
        <v>1</v>
      </c>
      <c r="L627" s="56">
        <f>INDEX(Sales_Reps!$B$2:$K$11,MATCH(Orders!K627,Sales_Reps!$G$2:$G$11,0),MATCH(Sales_Reps!$K$2,Sales_Reps!$B$2:$K$2,0))*I627</f>
        <v>75266.849999999991</v>
      </c>
    </row>
    <row r="628" spans="2:12" x14ac:dyDescent="0.25">
      <c r="B628" s="49" t="s">
        <v>881</v>
      </c>
      <c r="C628" s="49" t="s">
        <v>168</v>
      </c>
      <c r="D628" s="51" t="s">
        <v>1880</v>
      </c>
      <c r="E628" s="48" t="s">
        <v>3785</v>
      </c>
      <c r="F628" s="48" t="s">
        <v>2854</v>
      </c>
      <c r="G628" s="48" t="s">
        <v>101</v>
      </c>
      <c r="H628" s="57">
        <v>84495</v>
      </c>
      <c r="I628" s="56">
        <v>465827</v>
      </c>
      <c r="J628" s="53">
        <v>45595</v>
      </c>
      <c r="K628" s="54">
        <v>6</v>
      </c>
      <c r="L628" s="56">
        <f>INDEX(Sales_Reps!$B$2:$K$11,MATCH(Orders!K628,Sales_Reps!$G$2:$G$11,0),MATCH(Sales_Reps!$K$2,Sales_Reps!$B$2:$K$2,0))*I628</f>
        <v>46582.700000000004</v>
      </c>
    </row>
    <row r="629" spans="2:12" x14ac:dyDescent="0.25">
      <c r="B629" s="49" t="s">
        <v>882</v>
      </c>
      <c r="C629" s="49" t="s">
        <v>203</v>
      </c>
      <c r="D629" s="51" t="s">
        <v>1881</v>
      </c>
      <c r="E629" s="48" t="s">
        <v>3786</v>
      </c>
      <c r="F629" s="48" t="s">
        <v>2855</v>
      </c>
      <c r="G629" s="48" t="s">
        <v>26</v>
      </c>
      <c r="H629" s="57">
        <v>26284</v>
      </c>
      <c r="I629" s="56">
        <v>404375</v>
      </c>
      <c r="J629" s="53">
        <v>45368</v>
      </c>
      <c r="K629" s="54">
        <v>7</v>
      </c>
      <c r="L629" s="56">
        <f>INDEX(Sales_Reps!$B$2:$K$11,MATCH(Orders!K629,Sales_Reps!$G$2:$G$11,0),MATCH(Sales_Reps!$K$2,Sales_Reps!$B$2:$K$2,0))*I629</f>
        <v>36393.75</v>
      </c>
    </row>
    <row r="630" spans="2:12" x14ac:dyDescent="0.25">
      <c r="B630" s="49" t="s">
        <v>883</v>
      </c>
      <c r="C630" s="49" t="s">
        <v>161</v>
      </c>
      <c r="D630" s="51" t="s">
        <v>1882</v>
      </c>
      <c r="E630" s="48" t="s">
        <v>3787</v>
      </c>
      <c r="F630" s="48" t="s">
        <v>2856</v>
      </c>
      <c r="G630" s="48" t="s">
        <v>46</v>
      </c>
      <c r="H630" s="57">
        <v>35514</v>
      </c>
      <c r="I630" s="56">
        <v>421949</v>
      </c>
      <c r="J630" s="53">
        <v>45584</v>
      </c>
      <c r="K630" s="54">
        <v>2</v>
      </c>
      <c r="L630" s="56">
        <f>INDEX(Sales_Reps!$B$2:$K$11,MATCH(Orders!K630,Sales_Reps!$G$2:$G$11,0),MATCH(Sales_Reps!$K$2,Sales_Reps!$B$2:$K$2,0))*I630</f>
        <v>52743.625</v>
      </c>
    </row>
    <row r="631" spans="2:12" x14ac:dyDescent="0.25">
      <c r="B631" s="49" t="s">
        <v>884</v>
      </c>
      <c r="C631" s="49" t="s">
        <v>155</v>
      </c>
      <c r="D631" s="51" t="s">
        <v>1883</v>
      </c>
      <c r="E631" s="48" t="s">
        <v>3788</v>
      </c>
      <c r="F631" s="48" t="s">
        <v>2857</v>
      </c>
      <c r="G631" s="48" t="s">
        <v>12</v>
      </c>
      <c r="H631" s="57">
        <v>92513</v>
      </c>
      <c r="I631" s="56">
        <v>444765</v>
      </c>
      <c r="J631" s="53">
        <v>45593</v>
      </c>
      <c r="K631" s="54">
        <v>5</v>
      </c>
      <c r="L631" s="56">
        <f>INDEX(Sales_Reps!$B$2:$K$11,MATCH(Orders!K631,Sales_Reps!$G$2:$G$11,0),MATCH(Sales_Reps!$K$2,Sales_Reps!$B$2:$K$2,0))*I631</f>
        <v>44476.5</v>
      </c>
    </row>
    <row r="632" spans="2:12" x14ac:dyDescent="0.25">
      <c r="B632" s="49" t="s">
        <v>885</v>
      </c>
      <c r="C632" s="49" t="s">
        <v>164</v>
      </c>
      <c r="D632" s="51" t="s">
        <v>1884</v>
      </c>
      <c r="E632" s="48" t="s">
        <v>3789</v>
      </c>
      <c r="F632" s="48" t="s">
        <v>2366</v>
      </c>
      <c r="G632" s="48" t="s">
        <v>13</v>
      </c>
      <c r="H632" s="57">
        <v>66842</v>
      </c>
      <c r="I632" s="56">
        <v>540270</v>
      </c>
      <c r="J632" s="53">
        <v>45604</v>
      </c>
      <c r="K632" s="54">
        <v>8</v>
      </c>
      <c r="L632" s="56">
        <f>INDEX(Sales_Reps!$B$2:$K$11,MATCH(Orders!K632,Sales_Reps!$G$2:$G$11,0),MATCH(Sales_Reps!$K$2,Sales_Reps!$B$2:$K$2,0))*I632</f>
        <v>48624.299999999996</v>
      </c>
    </row>
    <row r="633" spans="2:12" x14ac:dyDescent="0.25">
      <c r="B633" s="49" t="s">
        <v>886</v>
      </c>
      <c r="C633" s="49" t="s">
        <v>182</v>
      </c>
      <c r="D633" s="51" t="s">
        <v>1885</v>
      </c>
      <c r="E633" s="48" t="s">
        <v>3790</v>
      </c>
      <c r="F633" s="48" t="s">
        <v>2858</v>
      </c>
      <c r="G633" s="48" t="s">
        <v>101</v>
      </c>
      <c r="H633" s="57">
        <v>95177</v>
      </c>
      <c r="I633" s="56">
        <v>475799</v>
      </c>
      <c r="J633" s="53">
        <v>45407</v>
      </c>
      <c r="K633" s="54">
        <v>9</v>
      </c>
      <c r="L633" s="56">
        <f>INDEX(Sales_Reps!$B$2:$K$11,MATCH(Orders!K633,Sales_Reps!$G$2:$G$11,0),MATCH(Sales_Reps!$K$2,Sales_Reps!$B$2:$K$2,0))*I633</f>
        <v>38063.919999999998</v>
      </c>
    </row>
    <row r="634" spans="2:12" x14ac:dyDescent="0.25">
      <c r="B634" s="49" t="s">
        <v>887</v>
      </c>
      <c r="C634" s="49" t="s">
        <v>187</v>
      </c>
      <c r="D634" s="51" t="s">
        <v>1886</v>
      </c>
      <c r="E634" s="48" t="s">
        <v>3791</v>
      </c>
      <c r="F634" s="48" t="s">
        <v>2859</v>
      </c>
      <c r="G634" s="48" t="s">
        <v>28</v>
      </c>
      <c r="H634" s="57">
        <v>37834</v>
      </c>
      <c r="I634" s="56">
        <v>467457</v>
      </c>
      <c r="J634" s="53">
        <v>45335</v>
      </c>
      <c r="K634" s="54">
        <v>6</v>
      </c>
      <c r="L634" s="56">
        <f>INDEX(Sales_Reps!$B$2:$K$11,MATCH(Orders!K634,Sales_Reps!$G$2:$G$11,0),MATCH(Sales_Reps!$K$2,Sales_Reps!$B$2:$K$2,0))*I634</f>
        <v>46745.700000000004</v>
      </c>
    </row>
    <row r="635" spans="2:12" x14ac:dyDescent="0.25">
      <c r="B635" s="49" t="s">
        <v>888</v>
      </c>
      <c r="C635" s="49" t="s">
        <v>203</v>
      </c>
      <c r="D635" s="51" t="s">
        <v>1887</v>
      </c>
      <c r="E635" s="48" t="s">
        <v>3792</v>
      </c>
      <c r="F635" s="48" t="s">
        <v>2860</v>
      </c>
      <c r="G635" s="48" t="s">
        <v>27</v>
      </c>
      <c r="H635" s="57">
        <v>64113</v>
      </c>
      <c r="I635" s="56">
        <v>570878</v>
      </c>
      <c r="J635" s="53">
        <v>45367</v>
      </c>
      <c r="K635" s="54">
        <v>2</v>
      </c>
      <c r="L635" s="56">
        <f>INDEX(Sales_Reps!$B$2:$K$11,MATCH(Orders!K635,Sales_Reps!$G$2:$G$11,0),MATCH(Sales_Reps!$K$2,Sales_Reps!$B$2:$K$2,0))*I635</f>
        <v>71359.75</v>
      </c>
    </row>
    <row r="636" spans="2:12" x14ac:dyDescent="0.25">
      <c r="B636" s="49" t="s">
        <v>889</v>
      </c>
      <c r="C636" s="49" t="s">
        <v>169</v>
      </c>
      <c r="D636" s="51" t="s">
        <v>1888</v>
      </c>
      <c r="E636" s="48" t="s">
        <v>3793</v>
      </c>
      <c r="F636" s="48" t="s">
        <v>2861</v>
      </c>
      <c r="G636" s="48" t="s">
        <v>23</v>
      </c>
      <c r="H636" s="57">
        <v>62779</v>
      </c>
      <c r="I636" s="56">
        <v>483886</v>
      </c>
      <c r="J636" s="53">
        <v>45345</v>
      </c>
      <c r="K636" s="54">
        <v>4</v>
      </c>
      <c r="L636" s="56">
        <f>INDEX(Sales_Reps!$B$2:$K$11,MATCH(Orders!K636,Sales_Reps!$G$2:$G$11,0),MATCH(Sales_Reps!$K$2,Sales_Reps!$B$2:$K$2,0))*I636</f>
        <v>53227.46</v>
      </c>
    </row>
    <row r="637" spans="2:12" x14ac:dyDescent="0.25">
      <c r="B637" s="49" t="s">
        <v>890</v>
      </c>
      <c r="C637" s="49" t="s">
        <v>140</v>
      </c>
      <c r="D637" s="51" t="s">
        <v>1889</v>
      </c>
      <c r="E637" s="48" t="s">
        <v>3794</v>
      </c>
      <c r="F637" s="48" t="s">
        <v>2862</v>
      </c>
      <c r="G637" s="48" t="s">
        <v>102</v>
      </c>
      <c r="H637" s="57">
        <v>2967</v>
      </c>
      <c r="I637" s="56">
        <v>449212</v>
      </c>
      <c r="J637" s="53">
        <v>45604</v>
      </c>
      <c r="K637" s="54">
        <v>3</v>
      </c>
      <c r="L637" s="56">
        <f>INDEX(Sales_Reps!$B$2:$K$11,MATCH(Orders!K637,Sales_Reps!$G$2:$G$11,0),MATCH(Sales_Reps!$K$2,Sales_Reps!$B$2:$K$2,0))*I637</f>
        <v>53905.439999999995</v>
      </c>
    </row>
    <row r="638" spans="2:12" x14ac:dyDescent="0.25">
      <c r="B638" s="49" t="s">
        <v>891</v>
      </c>
      <c r="C638" s="49" t="s">
        <v>128</v>
      </c>
      <c r="D638" s="51" t="s">
        <v>1890</v>
      </c>
      <c r="E638" s="48" t="s">
        <v>3795</v>
      </c>
      <c r="F638" s="48" t="s">
        <v>2863</v>
      </c>
      <c r="G638" s="48" t="s">
        <v>47</v>
      </c>
      <c r="H638" s="57">
        <v>73407</v>
      </c>
      <c r="I638" s="56">
        <v>436446</v>
      </c>
      <c r="J638" s="53">
        <v>45545</v>
      </c>
      <c r="K638" s="54">
        <v>4</v>
      </c>
      <c r="L638" s="56">
        <f>INDEX(Sales_Reps!$B$2:$K$11,MATCH(Orders!K638,Sales_Reps!$G$2:$G$11,0),MATCH(Sales_Reps!$K$2,Sales_Reps!$B$2:$K$2,0))*I638</f>
        <v>48009.06</v>
      </c>
    </row>
    <row r="639" spans="2:12" x14ac:dyDescent="0.25">
      <c r="B639" s="49" t="s">
        <v>892</v>
      </c>
      <c r="C639" s="49" t="s">
        <v>131</v>
      </c>
      <c r="D639" s="51" t="s">
        <v>1891</v>
      </c>
      <c r="E639" s="48" t="s">
        <v>3796</v>
      </c>
      <c r="F639" s="48" t="s">
        <v>2864</v>
      </c>
      <c r="G639" s="48" t="s">
        <v>9</v>
      </c>
      <c r="H639" s="57">
        <v>58611</v>
      </c>
      <c r="I639" s="56">
        <v>438635</v>
      </c>
      <c r="J639" s="53">
        <v>45464</v>
      </c>
      <c r="K639" s="54">
        <v>6</v>
      </c>
      <c r="L639" s="56">
        <f>INDEX(Sales_Reps!$B$2:$K$11,MATCH(Orders!K639,Sales_Reps!$G$2:$G$11,0),MATCH(Sales_Reps!$K$2,Sales_Reps!$B$2:$K$2,0))*I639</f>
        <v>43863.5</v>
      </c>
    </row>
    <row r="640" spans="2:12" x14ac:dyDescent="0.25">
      <c r="B640" s="49" t="s">
        <v>893</v>
      </c>
      <c r="C640" s="49" t="s">
        <v>151</v>
      </c>
      <c r="D640" s="51" t="s">
        <v>1892</v>
      </c>
      <c r="E640" s="48" t="s">
        <v>3797</v>
      </c>
      <c r="F640" s="48" t="s">
        <v>2865</v>
      </c>
      <c r="G640" s="48" t="s">
        <v>108</v>
      </c>
      <c r="H640" s="57">
        <v>92554</v>
      </c>
      <c r="I640" s="56">
        <v>568552</v>
      </c>
      <c r="J640" s="53">
        <v>45432</v>
      </c>
      <c r="K640" s="54">
        <v>6</v>
      </c>
      <c r="L640" s="56">
        <f>INDEX(Sales_Reps!$B$2:$K$11,MATCH(Orders!K640,Sales_Reps!$G$2:$G$11,0),MATCH(Sales_Reps!$K$2,Sales_Reps!$B$2:$K$2,0))*I640</f>
        <v>56855.200000000004</v>
      </c>
    </row>
    <row r="641" spans="2:12" x14ac:dyDescent="0.25">
      <c r="B641" s="49" t="s">
        <v>894</v>
      </c>
      <c r="C641" s="49" t="s">
        <v>205</v>
      </c>
      <c r="D641" s="51" t="s">
        <v>1893</v>
      </c>
      <c r="E641" s="64" t="s">
        <v>4164</v>
      </c>
      <c r="F641" s="48" t="s">
        <v>2866</v>
      </c>
      <c r="G641" s="48" t="s">
        <v>27</v>
      </c>
      <c r="H641" s="57">
        <v>53567</v>
      </c>
      <c r="I641" s="56">
        <v>507641</v>
      </c>
      <c r="J641" s="53">
        <v>45595</v>
      </c>
      <c r="K641" s="54">
        <v>9</v>
      </c>
      <c r="L641" s="56">
        <f>INDEX(Sales_Reps!$B$2:$K$11,MATCH(Orders!K641,Sales_Reps!$G$2:$G$11,0),MATCH(Sales_Reps!$K$2,Sales_Reps!$B$2:$K$2,0))*I641</f>
        <v>40611.279999999999</v>
      </c>
    </row>
    <row r="642" spans="2:12" x14ac:dyDescent="0.25">
      <c r="B642" s="49" t="s">
        <v>895</v>
      </c>
      <c r="C642" s="49" t="s">
        <v>205</v>
      </c>
      <c r="D642" s="51" t="s">
        <v>1894</v>
      </c>
      <c r="E642" s="48" t="s">
        <v>3798</v>
      </c>
      <c r="F642" s="48" t="s">
        <v>2316</v>
      </c>
      <c r="G642" s="48" t="s">
        <v>55</v>
      </c>
      <c r="H642" s="57">
        <v>20161</v>
      </c>
      <c r="I642" s="56">
        <v>466084</v>
      </c>
      <c r="J642" s="53">
        <v>45623</v>
      </c>
      <c r="K642" s="54">
        <v>1</v>
      </c>
      <c r="L642" s="56">
        <f>INDEX(Sales_Reps!$B$2:$K$11,MATCH(Orders!K642,Sales_Reps!$G$2:$G$11,0),MATCH(Sales_Reps!$K$2,Sales_Reps!$B$2:$K$2,0))*I642</f>
        <v>69912.599999999991</v>
      </c>
    </row>
    <row r="643" spans="2:12" x14ac:dyDescent="0.25">
      <c r="B643" s="49" t="s">
        <v>896</v>
      </c>
      <c r="C643" s="49" t="s">
        <v>136</v>
      </c>
      <c r="D643" s="51" t="s">
        <v>1895</v>
      </c>
      <c r="E643" s="48" t="s">
        <v>3799</v>
      </c>
      <c r="F643" s="48" t="s">
        <v>2867</v>
      </c>
      <c r="G643" s="48" t="s">
        <v>49</v>
      </c>
      <c r="H643" s="57">
        <v>53117</v>
      </c>
      <c r="I643" s="56">
        <v>492860</v>
      </c>
      <c r="J643" s="53">
        <v>45598</v>
      </c>
      <c r="K643" s="54">
        <v>3</v>
      </c>
      <c r="L643" s="56">
        <f>INDEX(Sales_Reps!$B$2:$K$11,MATCH(Orders!K643,Sales_Reps!$G$2:$G$11,0),MATCH(Sales_Reps!$K$2,Sales_Reps!$B$2:$K$2,0))*I643</f>
        <v>59143.199999999997</v>
      </c>
    </row>
    <row r="644" spans="2:12" x14ac:dyDescent="0.25">
      <c r="B644" s="49" t="s">
        <v>897</v>
      </c>
      <c r="C644" s="49" t="s">
        <v>129</v>
      </c>
      <c r="D644" s="51" t="s">
        <v>1896</v>
      </c>
      <c r="E644" s="48" t="s">
        <v>3800</v>
      </c>
      <c r="F644" s="48" t="s">
        <v>2868</v>
      </c>
      <c r="G644" s="48" t="s">
        <v>28</v>
      </c>
      <c r="H644" s="57">
        <v>21635</v>
      </c>
      <c r="I644" s="56">
        <v>429863</v>
      </c>
      <c r="J644" s="53">
        <v>45626</v>
      </c>
      <c r="K644" s="54">
        <v>2</v>
      </c>
      <c r="L644" s="56">
        <f>INDEX(Sales_Reps!$B$2:$K$11,MATCH(Orders!K644,Sales_Reps!$G$2:$G$11,0),MATCH(Sales_Reps!$K$2,Sales_Reps!$B$2:$K$2,0))*I644</f>
        <v>53732.875</v>
      </c>
    </row>
    <row r="645" spans="2:12" x14ac:dyDescent="0.25">
      <c r="B645" s="49" t="s">
        <v>898</v>
      </c>
      <c r="C645" s="49" t="s">
        <v>134</v>
      </c>
      <c r="D645" s="51" t="s">
        <v>1897</v>
      </c>
      <c r="E645" s="64" t="s">
        <v>4165</v>
      </c>
      <c r="F645" s="48" t="s">
        <v>2869</v>
      </c>
      <c r="G645" s="48" t="s">
        <v>108</v>
      </c>
      <c r="H645" s="57">
        <v>62989</v>
      </c>
      <c r="I645" s="56">
        <v>501917</v>
      </c>
      <c r="J645" s="53">
        <v>45486</v>
      </c>
      <c r="K645" s="54">
        <v>1</v>
      </c>
      <c r="L645" s="56">
        <f>INDEX(Sales_Reps!$B$2:$K$11,MATCH(Orders!K645,Sales_Reps!$G$2:$G$11,0),MATCH(Sales_Reps!$K$2,Sales_Reps!$B$2:$K$2,0))*I645</f>
        <v>75287.55</v>
      </c>
    </row>
    <row r="646" spans="2:12" x14ac:dyDescent="0.25">
      <c r="B646" s="49" t="s">
        <v>899</v>
      </c>
      <c r="C646" s="49" t="s">
        <v>210</v>
      </c>
      <c r="D646" s="51" t="s">
        <v>1898</v>
      </c>
      <c r="E646" s="48" t="s">
        <v>3801</v>
      </c>
      <c r="F646" s="48" t="s">
        <v>2870</v>
      </c>
      <c r="G646" s="48" t="s">
        <v>38</v>
      </c>
      <c r="H646" s="57">
        <v>7166</v>
      </c>
      <c r="I646" s="56">
        <v>495664</v>
      </c>
      <c r="J646" s="53">
        <v>45480</v>
      </c>
      <c r="K646" s="54">
        <v>1</v>
      </c>
      <c r="L646" s="56">
        <f>INDEX(Sales_Reps!$B$2:$K$11,MATCH(Orders!K646,Sales_Reps!$G$2:$G$11,0),MATCH(Sales_Reps!$K$2,Sales_Reps!$B$2:$K$2,0))*I646</f>
        <v>74349.599999999991</v>
      </c>
    </row>
    <row r="647" spans="2:12" x14ac:dyDescent="0.25">
      <c r="B647" s="49" t="s">
        <v>900</v>
      </c>
      <c r="C647" s="49" t="s">
        <v>147</v>
      </c>
      <c r="D647" s="51" t="s">
        <v>1899</v>
      </c>
      <c r="E647" s="48" t="s">
        <v>3802</v>
      </c>
      <c r="F647" s="48" t="s">
        <v>2871</v>
      </c>
      <c r="G647" s="48" t="s">
        <v>34</v>
      </c>
      <c r="H647" s="57">
        <v>3150</v>
      </c>
      <c r="I647" s="56">
        <v>469164</v>
      </c>
      <c r="J647" s="53">
        <v>45656</v>
      </c>
      <c r="K647" s="54">
        <v>3</v>
      </c>
      <c r="L647" s="56">
        <f>INDEX(Sales_Reps!$B$2:$K$11,MATCH(Orders!K647,Sales_Reps!$G$2:$G$11,0),MATCH(Sales_Reps!$K$2,Sales_Reps!$B$2:$K$2,0))*I647</f>
        <v>56299.68</v>
      </c>
    </row>
    <row r="648" spans="2:12" x14ac:dyDescent="0.25">
      <c r="B648" s="49" t="s">
        <v>901</v>
      </c>
      <c r="C648" s="49" t="s">
        <v>213</v>
      </c>
      <c r="D648" s="51" t="s">
        <v>1900</v>
      </c>
      <c r="E648" s="64" t="s">
        <v>4166</v>
      </c>
      <c r="F648" s="48" t="s">
        <v>2872</v>
      </c>
      <c r="G648" s="48" t="s">
        <v>15</v>
      </c>
      <c r="H648" s="57">
        <v>65327</v>
      </c>
      <c r="I648" s="56">
        <v>510148</v>
      </c>
      <c r="J648" s="53">
        <v>45311</v>
      </c>
      <c r="K648" s="54">
        <v>7</v>
      </c>
      <c r="L648" s="56">
        <f>INDEX(Sales_Reps!$B$2:$K$11,MATCH(Orders!K648,Sales_Reps!$G$2:$G$11,0),MATCH(Sales_Reps!$K$2,Sales_Reps!$B$2:$K$2,0))*I648</f>
        <v>45913.32</v>
      </c>
    </row>
    <row r="649" spans="2:12" x14ac:dyDescent="0.25">
      <c r="B649" s="49" t="s">
        <v>902</v>
      </c>
      <c r="C649" s="49" t="s">
        <v>182</v>
      </c>
      <c r="D649" s="51" t="s">
        <v>1901</v>
      </c>
      <c r="E649" s="48" t="s">
        <v>3803</v>
      </c>
      <c r="F649" s="48" t="s">
        <v>2364</v>
      </c>
      <c r="G649" s="48" t="s">
        <v>44</v>
      </c>
      <c r="H649" s="57">
        <v>99143</v>
      </c>
      <c r="I649" s="56">
        <v>460460</v>
      </c>
      <c r="J649" s="53">
        <v>45615</v>
      </c>
      <c r="K649" s="54">
        <v>5</v>
      </c>
      <c r="L649" s="56">
        <f>INDEX(Sales_Reps!$B$2:$K$11,MATCH(Orders!K649,Sales_Reps!$G$2:$G$11,0),MATCH(Sales_Reps!$K$2,Sales_Reps!$B$2:$K$2,0))*I649</f>
        <v>46046</v>
      </c>
    </row>
    <row r="650" spans="2:12" x14ac:dyDescent="0.25">
      <c r="B650" s="49" t="s">
        <v>903</v>
      </c>
      <c r="C650" s="49" t="s">
        <v>122</v>
      </c>
      <c r="D650" s="51" t="s">
        <v>1902</v>
      </c>
      <c r="E650" s="48" t="s">
        <v>3804</v>
      </c>
      <c r="F650" s="48" t="s">
        <v>2873</v>
      </c>
      <c r="G650" s="48" t="s">
        <v>28</v>
      </c>
      <c r="H650" s="57">
        <v>27884</v>
      </c>
      <c r="I650" s="56">
        <v>582956</v>
      </c>
      <c r="J650" s="53">
        <v>45546</v>
      </c>
      <c r="K650" s="54">
        <v>9</v>
      </c>
      <c r="L650" s="56">
        <f>INDEX(Sales_Reps!$B$2:$K$11,MATCH(Orders!K650,Sales_Reps!$G$2:$G$11,0),MATCH(Sales_Reps!$K$2,Sales_Reps!$B$2:$K$2,0))*I650</f>
        <v>46636.480000000003</v>
      </c>
    </row>
    <row r="651" spans="2:12" x14ac:dyDescent="0.25">
      <c r="B651" s="49" t="s">
        <v>904</v>
      </c>
      <c r="C651" s="49" t="s">
        <v>138</v>
      </c>
      <c r="D651" s="51" t="s">
        <v>1903</v>
      </c>
      <c r="E651" s="48" t="s">
        <v>3805</v>
      </c>
      <c r="F651" s="48" t="s">
        <v>2874</v>
      </c>
      <c r="G651" s="48" t="s">
        <v>42</v>
      </c>
      <c r="H651" s="57">
        <v>188</v>
      </c>
      <c r="I651" s="56">
        <v>528659</v>
      </c>
      <c r="J651" s="53">
        <v>45614</v>
      </c>
      <c r="K651" s="54">
        <v>8</v>
      </c>
      <c r="L651" s="56">
        <f>INDEX(Sales_Reps!$B$2:$K$11,MATCH(Orders!K651,Sales_Reps!$G$2:$G$11,0),MATCH(Sales_Reps!$K$2,Sales_Reps!$B$2:$K$2,0))*I651</f>
        <v>47579.31</v>
      </c>
    </row>
    <row r="652" spans="2:12" x14ac:dyDescent="0.25">
      <c r="B652" s="49" t="s">
        <v>905</v>
      </c>
      <c r="C652" s="49" t="s">
        <v>176</v>
      </c>
      <c r="D652" s="51" t="s">
        <v>1904</v>
      </c>
      <c r="E652" s="48" t="s">
        <v>3806</v>
      </c>
      <c r="F652" s="48" t="s">
        <v>2875</v>
      </c>
      <c r="G652" s="48" t="s">
        <v>25</v>
      </c>
      <c r="H652" s="57">
        <v>89632</v>
      </c>
      <c r="I652" s="56">
        <v>449194</v>
      </c>
      <c r="J652" s="53">
        <v>45482</v>
      </c>
      <c r="K652" s="54">
        <v>7</v>
      </c>
      <c r="L652" s="56">
        <f>INDEX(Sales_Reps!$B$2:$K$11,MATCH(Orders!K652,Sales_Reps!$G$2:$G$11,0),MATCH(Sales_Reps!$K$2,Sales_Reps!$B$2:$K$2,0))*I652</f>
        <v>40427.46</v>
      </c>
    </row>
    <row r="653" spans="2:12" x14ac:dyDescent="0.25">
      <c r="B653" s="49" t="s">
        <v>906</v>
      </c>
      <c r="C653" s="49" t="s">
        <v>149</v>
      </c>
      <c r="D653" s="51" t="s">
        <v>1905</v>
      </c>
      <c r="E653" s="48" t="s">
        <v>3807</v>
      </c>
      <c r="F653" s="48" t="s">
        <v>2876</v>
      </c>
      <c r="G653" s="48" t="s">
        <v>57</v>
      </c>
      <c r="H653" s="57">
        <v>54115</v>
      </c>
      <c r="I653" s="56">
        <v>425221</v>
      </c>
      <c r="J653" s="53">
        <v>45610</v>
      </c>
      <c r="K653" s="54">
        <v>4</v>
      </c>
      <c r="L653" s="56">
        <f>INDEX(Sales_Reps!$B$2:$K$11,MATCH(Orders!K653,Sales_Reps!$G$2:$G$11,0),MATCH(Sales_Reps!$K$2,Sales_Reps!$B$2:$K$2,0))*I653</f>
        <v>46774.31</v>
      </c>
    </row>
    <row r="654" spans="2:12" x14ac:dyDescent="0.25">
      <c r="B654" s="49" t="s">
        <v>907</v>
      </c>
      <c r="C654" s="49" t="s">
        <v>207</v>
      </c>
      <c r="D654" s="51" t="s">
        <v>1906</v>
      </c>
      <c r="E654" s="64" t="s">
        <v>4167</v>
      </c>
      <c r="F654" s="48" t="s">
        <v>2877</v>
      </c>
      <c r="G654" s="48" t="s">
        <v>108</v>
      </c>
      <c r="H654" s="57">
        <v>47137</v>
      </c>
      <c r="I654" s="56">
        <v>467895</v>
      </c>
      <c r="J654" s="53">
        <v>45598</v>
      </c>
      <c r="K654" s="54">
        <v>7</v>
      </c>
      <c r="L654" s="56">
        <f>INDEX(Sales_Reps!$B$2:$K$11,MATCH(Orders!K654,Sales_Reps!$G$2:$G$11,0),MATCH(Sales_Reps!$K$2,Sales_Reps!$B$2:$K$2,0))*I654</f>
        <v>42110.549999999996</v>
      </c>
    </row>
    <row r="655" spans="2:12" x14ac:dyDescent="0.25">
      <c r="B655" s="49" t="s">
        <v>908</v>
      </c>
      <c r="C655" s="49" t="s">
        <v>150</v>
      </c>
      <c r="D655" s="51" t="s">
        <v>1907</v>
      </c>
      <c r="E655" s="48" t="s">
        <v>3808</v>
      </c>
      <c r="F655" s="48" t="s">
        <v>2878</v>
      </c>
      <c r="G655" s="48" t="s">
        <v>27</v>
      </c>
      <c r="H655" s="57">
        <v>53683</v>
      </c>
      <c r="I655" s="56">
        <v>438295</v>
      </c>
      <c r="J655" s="53">
        <v>45316</v>
      </c>
      <c r="K655" s="54">
        <v>7</v>
      </c>
      <c r="L655" s="56">
        <f>INDEX(Sales_Reps!$B$2:$K$11,MATCH(Orders!K655,Sales_Reps!$G$2:$G$11,0),MATCH(Sales_Reps!$K$2,Sales_Reps!$B$2:$K$2,0))*I655</f>
        <v>39446.549999999996</v>
      </c>
    </row>
    <row r="656" spans="2:12" x14ac:dyDescent="0.25">
      <c r="B656" s="49" t="s">
        <v>909</v>
      </c>
      <c r="C656" s="49" t="s">
        <v>192</v>
      </c>
      <c r="D656" s="51" t="s">
        <v>1908</v>
      </c>
      <c r="E656" s="64" t="s">
        <v>4168</v>
      </c>
      <c r="F656" s="48" t="s">
        <v>2879</v>
      </c>
      <c r="G656" s="48" t="s">
        <v>23</v>
      </c>
      <c r="H656" s="57">
        <v>40611</v>
      </c>
      <c r="I656" s="56">
        <v>541084</v>
      </c>
      <c r="J656" s="53">
        <v>45427</v>
      </c>
      <c r="K656" s="54">
        <v>6</v>
      </c>
      <c r="L656" s="56">
        <f>INDEX(Sales_Reps!$B$2:$K$11,MATCH(Orders!K656,Sales_Reps!$G$2:$G$11,0),MATCH(Sales_Reps!$K$2,Sales_Reps!$B$2:$K$2,0))*I656</f>
        <v>54108.4</v>
      </c>
    </row>
    <row r="657" spans="2:12" x14ac:dyDescent="0.25">
      <c r="B657" s="49" t="s">
        <v>910</v>
      </c>
      <c r="C657" s="49" t="s">
        <v>200</v>
      </c>
      <c r="D657" s="51" t="s">
        <v>1909</v>
      </c>
      <c r="E657" s="48" t="s">
        <v>3809</v>
      </c>
      <c r="F657" s="48" t="s">
        <v>2880</v>
      </c>
      <c r="G657" s="48" t="s">
        <v>29</v>
      </c>
      <c r="H657" s="57">
        <v>35305</v>
      </c>
      <c r="I657" s="56">
        <v>454203</v>
      </c>
      <c r="J657" s="53">
        <v>45616</v>
      </c>
      <c r="K657" s="54">
        <v>9</v>
      </c>
      <c r="L657" s="56">
        <f>INDEX(Sales_Reps!$B$2:$K$11,MATCH(Orders!K657,Sales_Reps!$G$2:$G$11,0),MATCH(Sales_Reps!$K$2,Sales_Reps!$B$2:$K$2,0))*I657</f>
        <v>36336.239999999998</v>
      </c>
    </row>
    <row r="658" spans="2:12" x14ac:dyDescent="0.25">
      <c r="B658" s="49" t="s">
        <v>911</v>
      </c>
      <c r="C658" s="49" t="s">
        <v>213</v>
      </c>
      <c r="D658" s="51" t="s">
        <v>1910</v>
      </c>
      <c r="E658" s="48" t="s">
        <v>3810</v>
      </c>
      <c r="F658" s="48" t="s">
        <v>2526</v>
      </c>
      <c r="G658" s="48" t="s">
        <v>35</v>
      </c>
      <c r="H658" s="57">
        <v>27256</v>
      </c>
      <c r="I658" s="56">
        <v>555364</v>
      </c>
      <c r="J658" s="53">
        <v>45644</v>
      </c>
      <c r="K658" s="54">
        <v>5</v>
      </c>
      <c r="L658" s="56">
        <f>INDEX(Sales_Reps!$B$2:$K$11,MATCH(Orders!K658,Sales_Reps!$G$2:$G$11,0),MATCH(Sales_Reps!$K$2,Sales_Reps!$B$2:$K$2,0))*I658</f>
        <v>55536.4</v>
      </c>
    </row>
    <row r="659" spans="2:12" x14ac:dyDescent="0.25">
      <c r="B659" s="49" t="s">
        <v>912</v>
      </c>
      <c r="C659" s="49" t="s">
        <v>181</v>
      </c>
      <c r="D659" s="51" t="s">
        <v>1911</v>
      </c>
      <c r="E659" s="48" t="s">
        <v>3811</v>
      </c>
      <c r="F659" s="48" t="s">
        <v>2881</v>
      </c>
      <c r="G659" s="48" t="s">
        <v>50</v>
      </c>
      <c r="H659" s="57">
        <v>15791</v>
      </c>
      <c r="I659" s="56">
        <v>472567</v>
      </c>
      <c r="J659" s="53">
        <v>45651</v>
      </c>
      <c r="K659" s="54">
        <v>1</v>
      </c>
      <c r="L659" s="56">
        <f>INDEX(Sales_Reps!$B$2:$K$11,MATCH(Orders!K659,Sales_Reps!$G$2:$G$11,0),MATCH(Sales_Reps!$K$2,Sales_Reps!$B$2:$K$2,0))*I659</f>
        <v>70885.05</v>
      </c>
    </row>
    <row r="660" spans="2:12" x14ac:dyDescent="0.25">
      <c r="B660" s="49" t="s">
        <v>913</v>
      </c>
      <c r="C660" s="49" t="s">
        <v>191</v>
      </c>
      <c r="D660" s="51" t="s">
        <v>1912</v>
      </c>
      <c r="E660" s="64" t="s">
        <v>4169</v>
      </c>
      <c r="F660" s="48" t="s">
        <v>2882</v>
      </c>
      <c r="G660" s="48" t="s">
        <v>7</v>
      </c>
      <c r="H660" s="57">
        <v>61796</v>
      </c>
      <c r="I660" s="56">
        <v>563831</v>
      </c>
      <c r="J660" s="53">
        <v>45525</v>
      </c>
      <c r="K660" s="54">
        <v>7</v>
      </c>
      <c r="L660" s="56">
        <f>INDEX(Sales_Reps!$B$2:$K$11,MATCH(Orders!K660,Sales_Reps!$G$2:$G$11,0),MATCH(Sales_Reps!$K$2,Sales_Reps!$B$2:$K$2,0))*I660</f>
        <v>50744.79</v>
      </c>
    </row>
    <row r="661" spans="2:12" x14ac:dyDescent="0.25">
      <c r="B661" s="49" t="s">
        <v>914</v>
      </c>
      <c r="C661" s="49" t="s">
        <v>129</v>
      </c>
      <c r="D661" s="51" t="s">
        <v>1913</v>
      </c>
      <c r="E661" s="48" t="s">
        <v>3812</v>
      </c>
      <c r="F661" s="48" t="s">
        <v>2883</v>
      </c>
      <c r="G661" s="48" t="s">
        <v>58</v>
      </c>
      <c r="H661" s="57">
        <v>23077</v>
      </c>
      <c r="I661" s="56">
        <v>413862</v>
      </c>
      <c r="J661" s="53">
        <v>45486</v>
      </c>
      <c r="K661" s="54">
        <v>6</v>
      </c>
      <c r="L661" s="56">
        <f>INDEX(Sales_Reps!$B$2:$K$11,MATCH(Orders!K661,Sales_Reps!$G$2:$G$11,0),MATCH(Sales_Reps!$K$2,Sales_Reps!$B$2:$K$2,0))*I661</f>
        <v>41386.200000000004</v>
      </c>
    </row>
    <row r="662" spans="2:12" x14ac:dyDescent="0.25">
      <c r="B662" s="49" t="s">
        <v>915</v>
      </c>
      <c r="C662" s="49" t="s">
        <v>150</v>
      </c>
      <c r="D662" s="51" t="s">
        <v>1914</v>
      </c>
      <c r="E662" s="48" t="s">
        <v>3813</v>
      </c>
      <c r="F662" s="48" t="s">
        <v>2884</v>
      </c>
      <c r="G662" s="48" t="s">
        <v>48</v>
      </c>
      <c r="H662" s="57">
        <v>6105</v>
      </c>
      <c r="I662" s="56">
        <v>486428</v>
      </c>
      <c r="J662" s="53">
        <v>45586</v>
      </c>
      <c r="K662" s="54">
        <v>2</v>
      </c>
      <c r="L662" s="56">
        <f>INDEX(Sales_Reps!$B$2:$K$11,MATCH(Orders!K662,Sales_Reps!$G$2:$G$11,0),MATCH(Sales_Reps!$K$2,Sales_Reps!$B$2:$K$2,0))*I662</f>
        <v>60803.5</v>
      </c>
    </row>
    <row r="663" spans="2:12" x14ac:dyDescent="0.25">
      <c r="B663" s="49" t="s">
        <v>916</v>
      </c>
      <c r="C663" s="49" t="s">
        <v>124</v>
      </c>
      <c r="D663" s="51" t="s">
        <v>1915</v>
      </c>
      <c r="E663" s="48" t="s">
        <v>3814</v>
      </c>
      <c r="F663" s="48" t="s">
        <v>2885</v>
      </c>
      <c r="G663" s="48" t="s">
        <v>11</v>
      </c>
      <c r="H663" s="57">
        <v>83917</v>
      </c>
      <c r="I663" s="56">
        <v>591163</v>
      </c>
      <c r="J663" s="53">
        <v>45308</v>
      </c>
      <c r="K663" s="54">
        <v>3</v>
      </c>
      <c r="L663" s="56">
        <f>INDEX(Sales_Reps!$B$2:$K$11,MATCH(Orders!K663,Sales_Reps!$G$2:$G$11,0),MATCH(Sales_Reps!$K$2,Sales_Reps!$B$2:$K$2,0))*I663</f>
        <v>70939.56</v>
      </c>
    </row>
    <row r="664" spans="2:12" x14ac:dyDescent="0.25">
      <c r="B664" s="49" t="s">
        <v>917</v>
      </c>
      <c r="C664" s="49" t="s">
        <v>190</v>
      </c>
      <c r="D664" s="51" t="s">
        <v>1916</v>
      </c>
      <c r="E664" s="48" t="s">
        <v>3815</v>
      </c>
      <c r="F664" s="48" t="s">
        <v>2886</v>
      </c>
      <c r="G664" s="48" t="s">
        <v>12</v>
      </c>
      <c r="H664" s="57">
        <v>18445</v>
      </c>
      <c r="I664" s="56">
        <v>561337</v>
      </c>
      <c r="J664" s="53">
        <v>45425</v>
      </c>
      <c r="K664" s="54">
        <v>3</v>
      </c>
      <c r="L664" s="56">
        <f>INDEX(Sales_Reps!$B$2:$K$11,MATCH(Orders!K664,Sales_Reps!$G$2:$G$11,0),MATCH(Sales_Reps!$K$2,Sales_Reps!$B$2:$K$2,0))*I664</f>
        <v>67360.44</v>
      </c>
    </row>
    <row r="665" spans="2:12" x14ac:dyDescent="0.25">
      <c r="B665" s="49" t="s">
        <v>918</v>
      </c>
      <c r="C665" s="49" t="s">
        <v>190</v>
      </c>
      <c r="D665" s="51" t="s">
        <v>1917</v>
      </c>
      <c r="E665" s="48" t="s">
        <v>3816</v>
      </c>
      <c r="F665" s="48" t="s">
        <v>2887</v>
      </c>
      <c r="G665" s="48" t="s">
        <v>12</v>
      </c>
      <c r="H665" s="57">
        <v>19395</v>
      </c>
      <c r="I665" s="56">
        <v>556954</v>
      </c>
      <c r="J665" s="53">
        <v>45558</v>
      </c>
      <c r="K665" s="54">
        <v>6</v>
      </c>
      <c r="L665" s="56">
        <f>INDEX(Sales_Reps!$B$2:$K$11,MATCH(Orders!K665,Sales_Reps!$G$2:$G$11,0),MATCH(Sales_Reps!$K$2,Sales_Reps!$B$2:$K$2,0))*I665</f>
        <v>55695.4</v>
      </c>
    </row>
    <row r="666" spans="2:12" x14ac:dyDescent="0.25">
      <c r="B666" s="49" t="s">
        <v>919</v>
      </c>
      <c r="C666" s="49" t="s">
        <v>181</v>
      </c>
      <c r="D666" s="51" t="s">
        <v>1918</v>
      </c>
      <c r="E666" s="48" t="s">
        <v>3817</v>
      </c>
      <c r="F666" s="48" t="s">
        <v>2888</v>
      </c>
      <c r="G666" s="48" t="s">
        <v>15</v>
      </c>
      <c r="H666" s="57">
        <v>99820</v>
      </c>
      <c r="I666" s="56">
        <v>429124</v>
      </c>
      <c r="J666" s="53">
        <v>45450</v>
      </c>
      <c r="K666" s="54">
        <v>1</v>
      </c>
      <c r="L666" s="56">
        <f>INDEX(Sales_Reps!$B$2:$K$11,MATCH(Orders!K666,Sales_Reps!$G$2:$G$11,0),MATCH(Sales_Reps!$K$2,Sales_Reps!$B$2:$K$2,0))*I666</f>
        <v>64368.6</v>
      </c>
    </row>
    <row r="667" spans="2:12" x14ac:dyDescent="0.25">
      <c r="B667" s="49" t="s">
        <v>920</v>
      </c>
      <c r="C667" s="49" t="s">
        <v>150</v>
      </c>
      <c r="D667" s="51" t="s">
        <v>1919</v>
      </c>
      <c r="E667" s="48" t="s">
        <v>3818</v>
      </c>
      <c r="F667" s="48" t="s">
        <v>2889</v>
      </c>
      <c r="G667" s="48" t="s">
        <v>38</v>
      </c>
      <c r="H667" s="57">
        <v>94201</v>
      </c>
      <c r="I667" s="56">
        <v>574725</v>
      </c>
      <c r="J667" s="53">
        <v>45624</v>
      </c>
      <c r="K667" s="54">
        <v>8</v>
      </c>
      <c r="L667" s="56">
        <f>INDEX(Sales_Reps!$B$2:$K$11,MATCH(Orders!K667,Sales_Reps!$G$2:$G$11,0),MATCH(Sales_Reps!$K$2,Sales_Reps!$B$2:$K$2,0))*I667</f>
        <v>51725.25</v>
      </c>
    </row>
    <row r="668" spans="2:12" x14ac:dyDescent="0.25">
      <c r="B668" s="49" t="s">
        <v>921</v>
      </c>
      <c r="C668" s="49" t="s">
        <v>124</v>
      </c>
      <c r="D668" s="51" t="s">
        <v>1920</v>
      </c>
      <c r="E668" s="48" t="s">
        <v>3819</v>
      </c>
      <c r="F668" s="48" t="s">
        <v>2890</v>
      </c>
      <c r="G668" s="48" t="s">
        <v>22</v>
      </c>
      <c r="H668" s="57">
        <v>40461</v>
      </c>
      <c r="I668" s="56">
        <v>509983</v>
      </c>
      <c r="J668" s="53">
        <v>45397</v>
      </c>
      <c r="K668" s="54">
        <v>3</v>
      </c>
      <c r="L668" s="56">
        <f>INDEX(Sales_Reps!$B$2:$K$11,MATCH(Orders!K668,Sales_Reps!$G$2:$G$11,0),MATCH(Sales_Reps!$K$2,Sales_Reps!$B$2:$K$2,0))*I668</f>
        <v>61197.96</v>
      </c>
    </row>
    <row r="669" spans="2:12" x14ac:dyDescent="0.25">
      <c r="B669" s="49" t="s">
        <v>922</v>
      </c>
      <c r="C669" s="49" t="s">
        <v>170</v>
      </c>
      <c r="D669" s="51" t="s">
        <v>1921</v>
      </c>
      <c r="E669" s="48" t="s">
        <v>3820</v>
      </c>
      <c r="F669" s="48" t="s">
        <v>2891</v>
      </c>
      <c r="G669" s="48" t="s">
        <v>41</v>
      </c>
      <c r="H669" s="57">
        <v>11515</v>
      </c>
      <c r="I669" s="56">
        <v>445671</v>
      </c>
      <c r="J669" s="53">
        <v>45394</v>
      </c>
      <c r="K669" s="54">
        <v>5</v>
      </c>
      <c r="L669" s="56">
        <f>INDEX(Sales_Reps!$B$2:$K$11,MATCH(Orders!K669,Sales_Reps!$G$2:$G$11,0),MATCH(Sales_Reps!$K$2,Sales_Reps!$B$2:$K$2,0))*I669</f>
        <v>44567.100000000006</v>
      </c>
    </row>
    <row r="670" spans="2:12" x14ac:dyDescent="0.25">
      <c r="B670" s="49" t="s">
        <v>923</v>
      </c>
      <c r="C670" s="49" t="s">
        <v>129</v>
      </c>
      <c r="D670" s="51" t="s">
        <v>1922</v>
      </c>
      <c r="E670" s="48" t="s">
        <v>3821</v>
      </c>
      <c r="F670" s="48" t="s">
        <v>2892</v>
      </c>
      <c r="G670" s="48" t="s">
        <v>59</v>
      </c>
      <c r="H670" s="57">
        <v>67526</v>
      </c>
      <c r="I670" s="56">
        <v>419858</v>
      </c>
      <c r="J670" s="53">
        <v>45462</v>
      </c>
      <c r="K670" s="54">
        <v>6</v>
      </c>
      <c r="L670" s="56">
        <f>INDEX(Sales_Reps!$B$2:$K$11,MATCH(Orders!K670,Sales_Reps!$G$2:$G$11,0),MATCH(Sales_Reps!$K$2,Sales_Reps!$B$2:$K$2,0))*I670</f>
        <v>41985.8</v>
      </c>
    </row>
    <row r="671" spans="2:12" x14ac:dyDescent="0.25">
      <c r="B671" s="49" t="s">
        <v>924</v>
      </c>
      <c r="C671" s="49" t="s">
        <v>147</v>
      </c>
      <c r="D671" s="51" t="s">
        <v>1923</v>
      </c>
      <c r="E671" s="48" t="s">
        <v>3822</v>
      </c>
      <c r="F671" s="48" t="s">
        <v>2893</v>
      </c>
      <c r="G671" s="48" t="s">
        <v>108</v>
      </c>
      <c r="H671" s="57">
        <v>9542</v>
      </c>
      <c r="I671" s="56">
        <v>479238</v>
      </c>
      <c r="J671" s="53">
        <v>45298</v>
      </c>
      <c r="K671" s="54">
        <v>9</v>
      </c>
      <c r="L671" s="56">
        <f>INDEX(Sales_Reps!$B$2:$K$11,MATCH(Orders!K671,Sales_Reps!$G$2:$G$11,0),MATCH(Sales_Reps!$K$2,Sales_Reps!$B$2:$K$2,0))*I671</f>
        <v>38339.040000000001</v>
      </c>
    </row>
    <row r="672" spans="2:12" x14ac:dyDescent="0.25">
      <c r="B672" s="49" t="s">
        <v>925</v>
      </c>
      <c r="C672" s="49" t="s">
        <v>157</v>
      </c>
      <c r="D672" s="51" t="s">
        <v>1924</v>
      </c>
      <c r="E672" s="48" t="s">
        <v>3823</v>
      </c>
      <c r="F672" s="48" t="s">
        <v>2894</v>
      </c>
      <c r="G672" s="48" t="s">
        <v>102</v>
      </c>
      <c r="H672" s="57">
        <v>87294</v>
      </c>
      <c r="I672" s="56">
        <v>588838</v>
      </c>
      <c r="J672" s="53">
        <v>45346</v>
      </c>
      <c r="K672" s="54">
        <v>5</v>
      </c>
      <c r="L672" s="56">
        <f>INDEX(Sales_Reps!$B$2:$K$11,MATCH(Orders!K672,Sales_Reps!$G$2:$G$11,0),MATCH(Sales_Reps!$K$2,Sales_Reps!$B$2:$K$2,0))*I672</f>
        <v>58883.8</v>
      </c>
    </row>
    <row r="673" spans="2:12" x14ac:dyDescent="0.25">
      <c r="B673" s="49" t="s">
        <v>926</v>
      </c>
      <c r="C673" s="49" t="s">
        <v>158</v>
      </c>
      <c r="D673" s="51" t="s">
        <v>1925</v>
      </c>
      <c r="E673" s="48" t="s">
        <v>3824</v>
      </c>
      <c r="F673" s="48" t="s">
        <v>2895</v>
      </c>
      <c r="G673" s="48" t="s">
        <v>34</v>
      </c>
      <c r="H673" s="57">
        <v>54961</v>
      </c>
      <c r="I673" s="56">
        <v>546292</v>
      </c>
      <c r="J673" s="53">
        <v>45435</v>
      </c>
      <c r="K673" s="54">
        <v>3</v>
      </c>
      <c r="L673" s="56">
        <f>INDEX(Sales_Reps!$B$2:$K$11,MATCH(Orders!K673,Sales_Reps!$G$2:$G$11,0),MATCH(Sales_Reps!$K$2,Sales_Reps!$B$2:$K$2,0))*I673</f>
        <v>65555.039999999994</v>
      </c>
    </row>
    <row r="674" spans="2:12" x14ac:dyDescent="0.25">
      <c r="B674" s="49" t="s">
        <v>927</v>
      </c>
      <c r="C674" s="49" t="s">
        <v>121</v>
      </c>
      <c r="D674" s="51" t="s">
        <v>1926</v>
      </c>
      <c r="E674" s="48" t="s">
        <v>3825</v>
      </c>
      <c r="F674" s="48" t="s">
        <v>2896</v>
      </c>
      <c r="G674" s="48" t="s">
        <v>32</v>
      </c>
      <c r="H674" s="57">
        <v>737</v>
      </c>
      <c r="I674" s="56">
        <v>506199</v>
      </c>
      <c r="J674" s="53">
        <v>45606</v>
      </c>
      <c r="K674" s="54">
        <v>6</v>
      </c>
      <c r="L674" s="56">
        <f>INDEX(Sales_Reps!$B$2:$K$11,MATCH(Orders!K674,Sales_Reps!$G$2:$G$11,0),MATCH(Sales_Reps!$K$2,Sales_Reps!$B$2:$K$2,0))*I674</f>
        <v>50619.9</v>
      </c>
    </row>
    <row r="675" spans="2:12" x14ac:dyDescent="0.25">
      <c r="B675" s="49" t="s">
        <v>928</v>
      </c>
      <c r="C675" s="49" t="s">
        <v>174</v>
      </c>
      <c r="D675" s="51" t="s">
        <v>1927</v>
      </c>
      <c r="E675" s="48" t="s">
        <v>3826</v>
      </c>
      <c r="F675" s="48" t="s">
        <v>2897</v>
      </c>
      <c r="G675" s="48" t="s">
        <v>108</v>
      </c>
      <c r="H675" s="57">
        <v>74618</v>
      </c>
      <c r="I675" s="56">
        <v>502169</v>
      </c>
      <c r="J675" s="53">
        <v>45533</v>
      </c>
      <c r="K675" s="54">
        <v>1</v>
      </c>
      <c r="L675" s="56">
        <f>INDEX(Sales_Reps!$B$2:$K$11,MATCH(Orders!K675,Sales_Reps!$G$2:$G$11,0),MATCH(Sales_Reps!$K$2,Sales_Reps!$B$2:$K$2,0))*I675</f>
        <v>75325.349999999991</v>
      </c>
    </row>
    <row r="676" spans="2:12" x14ac:dyDescent="0.25">
      <c r="B676" s="49" t="s">
        <v>929</v>
      </c>
      <c r="C676" s="49" t="s">
        <v>142</v>
      </c>
      <c r="D676" s="51" t="s">
        <v>1928</v>
      </c>
      <c r="E676" s="48" t="s">
        <v>3827</v>
      </c>
      <c r="F676" s="48" t="s">
        <v>2898</v>
      </c>
      <c r="G676" s="48" t="s">
        <v>34</v>
      </c>
      <c r="H676" s="57">
        <v>48576</v>
      </c>
      <c r="I676" s="56">
        <v>460853</v>
      </c>
      <c r="J676" s="53">
        <v>45593</v>
      </c>
      <c r="K676" s="54">
        <v>8</v>
      </c>
      <c r="L676" s="56">
        <f>INDEX(Sales_Reps!$B$2:$K$11,MATCH(Orders!K676,Sales_Reps!$G$2:$G$11,0),MATCH(Sales_Reps!$K$2,Sales_Reps!$B$2:$K$2,0))*I676</f>
        <v>41476.769999999997</v>
      </c>
    </row>
    <row r="677" spans="2:12" x14ac:dyDescent="0.25">
      <c r="B677" s="49" t="s">
        <v>930</v>
      </c>
      <c r="C677" s="49" t="s">
        <v>218</v>
      </c>
      <c r="D677" s="51" t="s">
        <v>1929</v>
      </c>
      <c r="E677" s="48" t="s">
        <v>3828</v>
      </c>
      <c r="F677" s="48" t="s">
        <v>2899</v>
      </c>
      <c r="G677" s="48" t="s">
        <v>24</v>
      </c>
      <c r="H677" s="57">
        <v>55919</v>
      </c>
      <c r="I677" s="56">
        <v>566696</v>
      </c>
      <c r="J677" s="53">
        <v>45618</v>
      </c>
      <c r="K677" s="54">
        <v>7</v>
      </c>
      <c r="L677" s="56">
        <f>INDEX(Sales_Reps!$B$2:$K$11,MATCH(Orders!K677,Sales_Reps!$G$2:$G$11,0),MATCH(Sales_Reps!$K$2,Sales_Reps!$B$2:$K$2,0))*I677</f>
        <v>51002.64</v>
      </c>
    </row>
    <row r="678" spans="2:12" x14ac:dyDescent="0.25">
      <c r="B678" s="49" t="s">
        <v>931</v>
      </c>
      <c r="C678" s="49" t="s">
        <v>194</v>
      </c>
      <c r="D678" s="51" t="s">
        <v>1930</v>
      </c>
      <c r="E678" s="48" t="s">
        <v>3829</v>
      </c>
      <c r="F678" s="48" t="s">
        <v>2900</v>
      </c>
      <c r="G678" s="48" t="s">
        <v>14</v>
      </c>
      <c r="H678" s="57">
        <v>23682</v>
      </c>
      <c r="I678" s="56">
        <v>448409</v>
      </c>
      <c r="J678" s="53">
        <v>45465</v>
      </c>
      <c r="K678" s="54">
        <v>6</v>
      </c>
      <c r="L678" s="56">
        <f>INDEX(Sales_Reps!$B$2:$K$11,MATCH(Orders!K678,Sales_Reps!$G$2:$G$11,0),MATCH(Sales_Reps!$K$2,Sales_Reps!$B$2:$K$2,0))*I678</f>
        <v>44840.9</v>
      </c>
    </row>
    <row r="679" spans="2:12" x14ac:dyDescent="0.25">
      <c r="B679" s="49" t="s">
        <v>932</v>
      </c>
      <c r="C679" s="49" t="s">
        <v>173</v>
      </c>
      <c r="D679" s="51" t="s">
        <v>1931</v>
      </c>
      <c r="E679" s="48" t="s">
        <v>3830</v>
      </c>
      <c r="F679" s="48" t="s">
        <v>2901</v>
      </c>
      <c r="G679" s="48" t="s">
        <v>32</v>
      </c>
      <c r="H679" s="57">
        <v>68348</v>
      </c>
      <c r="I679" s="56">
        <v>518972</v>
      </c>
      <c r="J679" s="53">
        <v>45591</v>
      </c>
      <c r="K679" s="54">
        <v>5</v>
      </c>
      <c r="L679" s="56">
        <f>INDEX(Sales_Reps!$B$2:$K$11,MATCH(Orders!K679,Sales_Reps!$G$2:$G$11,0),MATCH(Sales_Reps!$K$2,Sales_Reps!$B$2:$K$2,0))*I679</f>
        <v>51897.200000000004</v>
      </c>
    </row>
    <row r="680" spans="2:12" x14ac:dyDescent="0.25">
      <c r="B680" s="49" t="s">
        <v>933</v>
      </c>
      <c r="C680" s="49" t="s">
        <v>217</v>
      </c>
      <c r="D680" s="51" t="s">
        <v>1932</v>
      </c>
      <c r="E680" s="48" t="s">
        <v>3831</v>
      </c>
      <c r="F680" s="48" t="s">
        <v>2902</v>
      </c>
      <c r="G680" s="48" t="s">
        <v>45</v>
      </c>
      <c r="H680" s="57">
        <v>39267</v>
      </c>
      <c r="I680" s="56">
        <v>539018</v>
      </c>
      <c r="J680" s="53">
        <v>45493</v>
      </c>
      <c r="K680" s="54">
        <v>1</v>
      </c>
      <c r="L680" s="56">
        <f>INDEX(Sales_Reps!$B$2:$K$11,MATCH(Orders!K680,Sales_Reps!$G$2:$G$11,0),MATCH(Sales_Reps!$K$2,Sales_Reps!$B$2:$K$2,0))*I680</f>
        <v>80852.7</v>
      </c>
    </row>
    <row r="681" spans="2:12" x14ac:dyDescent="0.25">
      <c r="B681" s="49" t="s">
        <v>934</v>
      </c>
      <c r="C681" s="49" t="s">
        <v>153</v>
      </c>
      <c r="D681" s="51" t="s">
        <v>1933</v>
      </c>
      <c r="E681" s="48" t="s">
        <v>3832</v>
      </c>
      <c r="F681" s="48" t="s">
        <v>2634</v>
      </c>
      <c r="G681" s="48" t="s">
        <v>31</v>
      </c>
      <c r="H681" s="57">
        <v>27689</v>
      </c>
      <c r="I681" s="56">
        <v>426478</v>
      </c>
      <c r="J681" s="53">
        <v>45497</v>
      </c>
      <c r="K681" s="54">
        <v>6</v>
      </c>
      <c r="L681" s="56">
        <f>INDEX(Sales_Reps!$B$2:$K$11,MATCH(Orders!K681,Sales_Reps!$G$2:$G$11,0),MATCH(Sales_Reps!$K$2,Sales_Reps!$B$2:$K$2,0))*I681</f>
        <v>42647.8</v>
      </c>
    </row>
    <row r="682" spans="2:12" x14ac:dyDescent="0.25">
      <c r="B682" s="49" t="s">
        <v>935</v>
      </c>
      <c r="C682" s="49" t="s">
        <v>162</v>
      </c>
      <c r="D682" s="51" t="s">
        <v>1934</v>
      </c>
      <c r="E682" s="48" t="s">
        <v>3833</v>
      </c>
      <c r="F682" s="48" t="s">
        <v>2903</v>
      </c>
      <c r="G682" s="48" t="s">
        <v>46</v>
      </c>
      <c r="H682" s="57">
        <v>53975</v>
      </c>
      <c r="I682" s="56">
        <v>590515</v>
      </c>
      <c r="J682" s="53">
        <v>45349</v>
      </c>
      <c r="K682" s="54">
        <v>5</v>
      </c>
      <c r="L682" s="56">
        <f>INDEX(Sales_Reps!$B$2:$K$11,MATCH(Orders!K682,Sales_Reps!$G$2:$G$11,0),MATCH(Sales_Reps!$K$2,Sales_Reps!$B$2:$K$2,0))*I682</f>
        <v>59051.5</v>
      </c>
    </row>
    <row r="683" spans="2:12" x14ac:dyDescent="0.25">
      <c r="B683" s="49" t="s">
        <v>936</v>
      </c>
      <c r="C683" s="49" t="s">
        <v>156</v>
      </c>
      <c r="D683" s="51" t="s">
        <v>1935</v>
      </c>
      <c r="E683" s="48" t="s">
        <v>3834</v>
      </c>
      <c r="F683" s="48" t="s">
        <v>2448</v>
      </c>
      <c r="G683" s="48" t="s">
        <v>34</v>
      </c>
      <c r="H683" s="57">
        <v>46628</v>
      </c>
      <c r="I683" s="56">
        <v>415271</v>
      </c>
      <c r="J683" s="53">
        <v>45437</v>
      </c>
      <c r="K683" s="54">
        <v>6</v>
      </c>
      <c r="L683" s="56">
        <f>INDEX(Sales_Reps!$B$2:$K$11,MATCH(Orders!K683,Sales_Reps!$G$2:$G$11,0),MATCH(Sales_Reps!$K$2,Sales_Reps!$B$2:$K$2,0))*I683</f>
        <v>41527.100000000006</v>
      </c>
    </row>
    <row r="684" spans="2:12" x14ac:dyDescent="0.25">
      <c r="B684" s="49" t="s">
        <v>937</v>
      </c>
      <c r="C684" s="49" t="s">
        <v>138</v>
      </c>
      <c r="D684" s="51" t="s">
        <v>1936</v>
      </c>
      <c r="E684" s="48" t="s">
        <v>3835</v>
      </c>
      <c r="F684" s="48" t="s">
        <v>2904</v>
      </c>
      <c r="G684" s="48" t="s">
        <v>105</v>
      </c>
      <c r="H684" s="57">
        <v>28384</v>
      </c>
      <c r="I684" s="56">
        <v>577457</v>
      </c>
      <c r="J684" s="53">
        <v>45610</v>
      </c>
      <c r="K684" s="54">
        <v>5</v>
      </c>
      <c r="L684" s="56">
        <f>INDEX(Sales_Reps!$B$2:$K$11,MATCH(Orders!K684,Sales_Reps!$G$2:$G$11,0),MATCH(Sales_Reps!$K$2,Sales_Reps!$B$2:$K$2,0))*I684</f>
        <v>57745.700000000004</v>
      </c>
    </row>
    <row r="685" spans="2:12" x14ac:dyDescent="0.25">
      <c r="B685" s="49" t="s">
        <v>938</v>
      </c>
      <c r="C685" s="49" t="s">
        <v>171</v>
      </c>
      <c r="D685" s="51" t="s">
        <v>1937</v>
      </c>
      <c r="E685" s="48" t="s">
        <v>3836</v>
      </c>
      <c r="F685" s="48" t="s">
        <v>2905</v>
      </c>
      <c r="G685" s="48" t="s">
        <v>57</v>
      </c>
      <c r="H685" s="57">
        <v>46689</v>
      </c>
      <c r="I685" s="56">
        <v>416564</v>
      </c>
      <c r="J685" s="53">
        <v>45558</v>
      </c>
      <c r="K685" s="54">
        <v>8</v>
      </c>
      <c r="L685" s="56">
        <f>INDEX(Sales_Reps!$B$2:$K$11,MATCH(Orders!K685,Sales_Reps!$G$2:$G$11,0),MATCH(Sales_Reps!$K$2,Sales_Reps!$B$2:$K$2,0))*I685</f>
        <v>37490.76</v>
      </c>
    </row>
    <row r="686" spans="2:12" x14ac:dyDescent="0.25">
      <c r="B686" s="49" t="s">
        <v>939</v>
      </c>
      <c r="C686" s="49" t="s">
        <v>170</v>
      </c>
      <c r="D686" s="51" t="s">
        <v>1938</v>
      </c>
      <c r="E686" s="48" t="s">
        <v>3837</v>
      </c>
      <c r="F686" s="48" t="s">
        <v>2309</v>
      </c>
      <c r="G686" s="48" t="s">
        <v>58</v>
      </c>
      <c r="H686" s="57">
        <v>35854</v>
      </c>
      <c r="I686" s="56">
        <v>475055</v>
      </c>
      <c r="J686" s="53">
        <v>45383</v>
      </c>
      <c r="K686" s="54">
        <v>6</v>
      </c>
      <c r="L686" s="56">
        <f>INDEX(Sales_Reps!$B$2:$K$11,MATCH(Orders!K686,Sales_Reps!$G$2:$G$11,0),MATCH(Sales_Reps!$K$2,Sales_Reps!$B$2:$K$2,0))*I686</f>
        <v>47505.5</v>
      </c>
    </row>
    <row r="687" spans="2:12" x14ac:dyDescent="0.25">
      <c r="B687" s="49" t="s">
        <v>940</v>
      </c>
      <c r="C687" s="49" t="s">
        <v>174</v>
      </c>
      <c r="D687" s="51" t="s">
        <v>1939</v>
      </c>
      <c r="E687" s="48" t="s">
        <v>3838</v>
      </c>
      <c r="F687" s="48" t="s">
        <v>2906</v>
      </c>
      <c r="G687" s="48" t="s">
        <v>57</v>
      </c>
      <c r="H687" s="57">
        <v>8146</v>
      </c>
      <c r="I687" s="56">
        <v>412517</v>
      </c>
      <c r="J687" s="53">
        <v>45456</v>
      </c>
      <c r="K687" s="54">
        <v>5</v>
      </c>
      <c r="L687" s="56">
        <f>INDEX(Sales_Reps!$B$2:$K$11,MATCH(Orders!K687,Sales_Reps!$G$2:$G$11,0),MATCH(Sales_Reps!$K$2,Sales_Reps!$B$2:$K$2,0))*I687</f>
        <v>41251.700000000004</v>
      </c>
    </row>
    <row r="688" spans="2:12" x14ac:dyDescent="0.25">
      <c r="B688" s="49" t="s">
        <v>941</v>
      </c>
      <c r="C688" s="49" t="s">
        <v>145</v>
      </c>
      <c r="D688" s="51" t="s">
        <v>1940</v>
      </c>
      <c r="E688" s="48" t="s">
        <v>3839</v>
      </c>
      <c r="F688" s="48" t="s">
        <v>2261</v>
      </c>
      <c r="G688" s="48" t="s">
        <v>23</v>
      </c>
      <c r="H688" s="57">
        <v>36379</v>
      </c>
      <c r="I688" s="56">
        <v>553886</v>
      </c>
      <c r="J688" s="53">
        <v>45405</v>
      </c>
      <c r="K688" s="54">
        <v>4</v>
      </c>
      <c r="L688" s="56">
        <f>INDEX(Sales_Reps!$B$2:$K$11,MATCH(Orders!K688,Sales_Reps!$G$2:$G$11,0),MATCH(Sales_Reps!$K$2,Sales_Reps!$B$2:$K$2,0))*I688</f>
        <v>60927.46</v>
      </c>
    </row>
    <row r="689" spans="2:12" x14ac:dyDescent="0.25">
      <c r="B689" s="49" t="s">
        <v>942</v>
      </c>
      <c r="C689" s="49" t="s">
        <v>212</v>
      </c>
      <c r="D689" s="51" t="s">
        <v>1941</v>
      </c>
      <c r="E689" s="48" t="s">
        <v>3840</v>
      </c>
      <c r="F689" s="48" t="s">
        <v>2907</v>
      </c>
      <c r="G689" s="48" t="s">
        <v>58</v>
      </c>
      <c r="H689" s="57">
        <v>28739</v>
      </c>
      <c r="I689" s="56">
        <v>488974</v>
      </c>
      <c r="J689" s="53">
        <v>45645</v>
      </c>
      <c r="K689" s="54">
        <v>9</v>
      </c>
      <c r="L689" s="56">
        <f>INDEX(Sales_Reps!$B$2:$K$11,MATCH(Orders!K689,Sales_Reps!$G$2:$G$11,0),MATCH(Sales_Reps!$K$2,Sales_Reps!$B$2:$K$2,0))*I689</f>
        <v>39117.919999999998</v>
      </c>
    </row>
    <row r="690" spans="2:12" x14ac:dyDescent="0.25">
      <c r="B690" s="49" t="s">
        <v>943</v>
      </c>
      <c r="C690" s="49" t="s">
        <v>178</v>
      </c>
      <c r="D690" s="51" t="s">
        <v>1942</v>
      </c>
      <c r="E690" s="64" t="s">
        <v>4170</v>
      </c>
      <c r="F690" s="48" t="s">
        <v>2908</v>
      </c>
      <c r="G690" s="48" t="s">
        <v>31</v>
      </c>
      <c r="H690" s="57">
        <v>90894</v>
      </c>
      <c r="I690" s="56">
        <v>494110</v>
      </c>
      <c r="J690" s="53">
        <v>45426</v>
      </c>
      <c r="K690" s="54">
        <v>6</v>
      </c>
      <c r="L690" s="56">
        <f>INDEX(Sales_Reps!$B$2:$K$11,MATCH(Orders!K690,Sales_Reps!$G$2:$G$11,0),MATCH(Sales_Reps!$K$2,Sales_Reps!$B$2:$K$2,0))*I690</f>
        <v>49411</v>
      </c>
    </row>
    <row r="691" spans="2:12" x14ac:dyDescent="0.25">
      <c r="B691" s="49" t="s">
        <v>944</v>
      </c>
      <c r="C691" s="49" t="s">
        <v>125</v>
      </c>
      <c r="D691" s="51" t="s">
        <v>1943</v>
      </c>
      <c r="E691" s="64" t="s">
        <v>4171</v>
      </c>
      <c r="F691" s="48" t="s">
        <v>2909</v>
      </c>
      <c r="G691" s="48" t="s">
        <v>31</v>
      </c>
      <c r="H691" s="57">
        <v>17961</v>
      </c>
      <c r="I691" s="56">
        <v>515002</v>
      </c>
      <c r="J691" s="53">
        <v>45563</v>
      </c>
      <c r="K691" s="54">
        <v>8</v>
      </c>
      <c r="L691" s="56">
        <f>INDEX(Sales_Reps!$B$2:$K$11,MATCH(Orders!K691,Sales_Reps!$G$2:$G$11,0),MATCH(Sales_Reps!$K$2,Sales_Reps!$B$2:$K$2,0))*I691</f>
        <v>46350.18</v>
      </c>
    </row>
    <row r="692" spans="2:12" x14ac:dyDescent="0.25">
      <c r="B692" s="49" t="s">
        <v>945</v>
      </c>
      <c r="C692" s="49" t="s">
        <v>213</v>
      </c>
      <c r="D692" s="51" t="s">
        <v>1944</v>
      </c>
      <c r="E692" s="48" t="s">
        <v>3841</v>
      </c>
      <c r="F692" s="48" t="s">
        <v>2910</v>
      </c>
      <c r="G692" s="48" t="s">
        <v>11</v>
      </c>
      <c r="H692" s="57">
        <v>55792</v>
      </c>
      <c r="I692" s="56">
        <v>538938</v>
      </c>
      <c r="J692" s="53">
        <v>45576</v>
      </c>
      <c r="K692" s="54">
        <v>8</v>
      </c>
      <c r="L692" s="56">
        <f>INDEX(Sales_Reps!$B$2:$K$11,MATCH(Orders!K692,Sales_Reps!$G$2:$G$11,0),MATCH(Sales_Reps!$K$2,Sales_Reps!$B$2:$K$2,0))*I692</f>
        <v>48504.42</v>
      </c>
    </row>
    <row r="693" spans="2:12" x14ac:dyDescent="0.25">
      <c r="B693" s="49" t="s">
        <v>946</v>
      </c>
      <c r="C693" s="49" t="s">
        <v>220</v>
      </c>
      <c r="D693" s="51" t="s">
        <v>1945</v>
      </c>
      <c r="E693" s="48" t="s">
        <v>3842</v>
      </c>
      <c r="F693" s="48" t="s">
        <v>2911</v>
      </c>
      <c r="G693" s="48" t="s">
        <v>48</v>
      </c>
      <c r="H693" s="57">
        <v>9081</v>
      </c>
      <c r="I693" s="56">
        <v>412642</v>
      </c>
      <c r="J693" s="53">
        <v>45427</v>
      </c>
      <c r="K693" s="54">
        <v>2</v>
      </c>
      <c r="L693" s="56">
        <f>INDEX(Sales_Reps!$B$2:$K$11,MATCH(Orders!K693,Sales_Reps!$G$2:$G$11,0),MATCH(Sales_Reps!$K$2,Sales_Reps!$B$2:$K$2,0))*I693</f>
        <v>51580.25</v>
      </c>
    </row>
    <row r="694" spans="2:12" x14ac:dyDescent="0.25">
      <c r="B694" s="49" t="s">
        <v>947</v>
      </c>
      <c r="C694" s="49" t="s">
        <v>179</v>
      </c>
      <c r="D694" s="51" t="s">
        <v>1946</v>
      </c>
      <c r="E694" s="48" t="s">
        <v>3843</v>
      </c>
      <c r="F694" s="48" t="s">
        <v>2912</v>
      </c>
      <c r="G694" s="48" t="s">
        <v>108</v>
      </c>
      <c r="H694" s="57">
        <v>27327</v>
      </c>
      <c r="I694" s="56">
        <v>503895</v>
      </c>
      <c r="J694" s="53">
        <v>45438</v>
      </c>
      <c r="K694" s="54">
        <v>4</v>
      </c>
      <c r="L694" s="56">
        <f>INDEX(Sales_Reps!$B$2:$K$11,MATCH(Orders!K694,Sales_Reps!$G$2:$G$11,0),MATCH(Sales_Reps!$K$2,Sales_Reps!$B$2:$K$2,0))*I694</f>
        <v>55428.45</v>
      </c>
    </row>
    <row r="695" spans="2:12" x14ac:dyDescent="0.25">
      <c r="B695" s="49" t="s">
        <v>948</v>
      </c>
      <c r="C695" s="49" t="s">
        <v>135</v>
      </c>
      <c r="D695" s="51" t="s">
        <v>1947</v>
      </c>
      <c r="E695" s="48" t="s">
        <v>3844</v>
      </c>
      <c r="F695" s="48" t="s">
        <v>2913</v>
      </c>
      <c r="G695" s="48" t="s">
        <v>23</v>
      </c>
      <c r="H695" s="57">
        <v>57270</v>
      </c>
      <c r="I695" s="56">
        <v>542799</v>
      </c>
      <c r="J695" s="53">
        <v>45373</v>
      </c>
      <c r="K695" s="54">
        <v>1</v>
      </c>
      <c r="L695" s="56">
        <f>INDEX(Sales_Reps!$B$2:$K$11,MATCH(Orders!K695,Sales_Reps!$G$2:$G$11,0),MATCH(Sales_Reps!$K$2,Sales_Reps!$B$2:$K$2,0))*I695</f>
        <v>81419.849999999991</v>
      </c>
    </row>
    <row r="696" spans="2:12" x14ac:dyDescent="0.25">
      <c r="B696" s="49" t="s">
        <v>949</v>
      </c>
      <c r="C696" s="49" t="s">
        <v>121</v>
      </c>
      <c r="D696" s="51" t="s">
        <v>1948</v>
      </c>
      <c r="E696" s="48" t="s">
        <v>3845</v>
      </c>
      <c r="F696" s="48" t="s">
        <v>2914</v>
      </c>
      <c r="G696" s="48" t="s">
        <v>47</v>
      </c>
      <c r="H696" s="57">
        <v>28489</v>
      </c>
      <c r="I696" s="56">
        <v>585324</v>
      </c>
      <c r="J696" s="53">
        <v>45355</v>
      </c>
      <c r="K696" s="54">
        <v>4</v>
      </c>
      <c r="L696" s="56">
        <f>INDEX(Sales_Reps!$B$2:$K$11,MATCH(Orders!K696,Sales_Reps!$G$2:$G$11,0),MATCH(Sales_Reps!$K$2,Sales_Reps!$B$2:$K$2,0))*I696</f>
        <v>64385.64</v>
      </c>
    </row>
    <row r="697" spans="2:12" x14ac:dyDescent="0.25">
      <c r="B697" s="49" t="s">
        <v>950</v>
      </c>
      <c r="C697" s="49" t="s">
        <v>123</v>
      </c>
      <c r="D697" s="51" t="s">
        <v>1949</v>
      </c>
      <c r="E697" s="48" t="s">
        <v>3846</v>
      </c>
      <c r="F697" s="48" t="s">
        <v>2915</v>
      </c>
      <c r="G697" s="48" t="s">
        <v>7</v>
      </c>
      <c r="H697" s="57">
        <v>11014</v>
      </c>
      <c r="I697" s="56">
        <v>501398</v>
      </c>
      <c r="J697" s="53">
        <v>45433</v>
      </c>
      <c r="K697" s="54">
        <v>5</v>
      </c>
      <c r="L697" s="56">
        <f>INDEX(Sales_Reps!$B$2:$K$11,MATCH(Orders!K697,Sales_Reps!$G$2:$G$11,0),MATCH(Sales_Reps!$K$2,Sales_Reps!$B$2:$K$2,0))*I697</f>
        <v>50139.8</v>
      </c>
    </row>
    <row r="698" spans="2:12" x14ac:dyDescent="0.25">
      <c r="B698" s="49" t="s">
        <v>951</v>
      </c>
      <c r="C698" s="49" t="s">
        <v>201</v>
      </c>
      <c r="D698" s="51" t="s">
        <v>1950</v>
      </c>
      <c r="E698" s="48" t="s">
        <v>3847</v>
      </c>
      <c r="F698" s="48" t="s">
        <v>2916</v>
      </c>
      <c r="G698" s="48" t="s">
        <v>18</v>
      </c>
      <c r="H698" s="57">
        <v>96932</v>
      </c>
      <c r="I698" s="56">
        <v>593273</v>
      </c>
      <c r="J698" s="53">
        <v>45465</v>
      </c>
      <c r="K698" s="54">
        <v>2</v>
      </c>
      <c r="L698" s="56">
        <f>INDEX(Sales_Reps!$B$2:$K$11,MATCH(Orders!K698,Sales_Reps!$G$2:$G$11,0),MATCH(Sales_Reps!$K$2,Sales_Reps!$B$2:$K$2,0))*I698</f>
        <v>74159.125</v>
      </c>
    </row>
    <row r="699" spans="2:12" x14ac:dyDescent="0.25">
      <c r="B699" s="49" t="s">
        <v>952</v>
      </c>
      <c r="C699" s="49" t="s">
        <v>161</v>
      </c>
      <c r="D699" s="51" t="s">
        <v>1951</v>
      </c>
      <c r="E699" s="48" t="s">
        <v>3848</v>
      </c>
      <c r="F699" s="48" t="s">
        <v>2917</v>
      </c>
      <c r="G699" s="48" t="s">
        <v>101</v>
      </c>
      <c r="H699" s="57">
        <v>46454</v>
      </c>
      <c r="I699" s="56">
        <v>559903</v>
      </c>
      <c r="J699" s="53">
        <v>45436</v>
      </c>
      <c r="K699" s="54">
        <v>9</v>
      </c>
      <c r="L699" s="56">
        <f>INDEX(Sales_Reps!$B$2:$K$11,MATCH(Orders!K699,Sales_Reps!$G$2:$G$11,0),MATCH(Sales_Reps!$K$2,Sales_Reps!$B$2:$K$2,0))*I699</f>
        <v>44792.24</v>
      </c>
    </row>
    <row r="700" spans="2:12" x14ac:dyDescent="0.25">
      <c r="B700" s="49" t="s">
        <v>953</v>
      </c>
      <c r="C700" s="49" t="s">
        <v>176</v>
      </c>
      <c r="D700" s="51" t="s">
        <v>1952</v>
      </c>
      <c r="E700" s="48" t="s">
        <v>3849</v>
      </c>
      <c r="F700" s="48" t="s">
        <v>2918</v>
      </c>
      <c r="G700" s="48" t="s">
        <v>28</v>
      </c>
      <c r="H700" s="57">
        <v>43378</v>
      </c>
      <c r="I700" s="56">
        <v>435827</v>
      </c>
      <c r="J700" s="53">
        <v>45434</v>
      </c>
      <c r="K700" s="54">
        <v>8</v>
      </c>
      <c r="L700" s="56">
        <f>INDEX(Sales_Reps!$B$2:$K$11,MATCH(Orders!K700,Sales_Reps!$G$2:$G$11,0),MATCH(Sales_Reps!$K$2,Sales_Reps!$B$2:$K$2,0))*I700</f>
        <v>39224.43</v>
      </c>
    </row>
    <row r="701" spans="2:12" x14ac:dyDescent="0.25">
      <c r="B701" s="49" t="s">
        <v>954</v>
      </c>
      <c r="C701" s="49" t="s">
        <v>196</v>
      </c>
      <c r="D701" s="51" t="s">
        <v>1953</v>
      </c>
      <c r="E701" s="48" t="s">
        <v>3850</v>
      </c>
      <c r="F701" s="48" t="s">
        <v>2919</v>
      </c>
      <c r="G701" s="48" t="s">
        <v>37</v>
      </c>
      <c r="H701" s="57">
        <v>30310</v>
      </c>
      <c r="I701" s="56">
        <v>562562</v>
      </c>
      <c r="J701" s="53">
        <v>45344</v>
      </c>
      <c r="K701" s="54">
        <v>2</v>
      </c>
      <c r="L701" s="56">
        <f>INDEX(Sales_Reps!$B$2:$K$11,MATCH(Orders!K701,Sales_Reps!$G$2:$G$11,0),MATCH(Sales_Reps!$K$2,Sales_Reps!$B$2:$K$2,0))*I701</f>
        <v>70320.25</v>
      </c>
    </row>
    <row r="702" spans="2:12" x14ac:dyDescent="0.25">
      <c r="B702" s="49" t="s">
        <v>955</v>
      </c>
      <c r="C702" s="49" t="s">
        <v>122</v>
      </c>
      <c r="D702" s="51" t="s">
        <v>1954</v>
      </c>
      <c r="E702" s="48" t="s">
        <v>3851</v>
      </c>
      <c r="F702" s="48" t="s">
        <v>2277</v>
      </c>
      <c r="G702" s="48" t="s">
        <v>105</v>
      </c>
      <c r="H702" s="57">
        <v>26089</v>
      </c>
      <c r="I702" s="56">
        <v>492328</v>
      </c>
      <c r="J702" s="53">
        <v>45592</v>
      </c>
      <c r="K702" s="54">
        <v>6</v>
      </c>
      <c r="L702" s="56">
        <f>INDEX(Sales_Reps!$B$2:$K$11,MATCH(Orders!K702,Sales_Reps!$G$2:$G$11,0),MATCH(Sales_Reps!$K$2,Sales_Reps!$B$2:$K$2,0))*I702</f>
        <v>49232.800000000003</v>
      </c>
    </row>
    <row r="703" spans="2:12" x14ac:dyDescent="0.25">
      <c r="B703" s="49" t="s">
        <v>956</v>
      </c>
      <c r="C703" s="49" t="s">
        <v>163</v>
      </c>
      <c r="D703" s="51" t="s">
        <v>1955</v>
      </c>
      <c r="E703" s="48" t="s">
        <v>3852</v>
      </c>
      <c r="F703" s="48" t="s">
        <v>2920</v>
      </c>
      <c r="G703" s="48" t="s">
        <v>7</v>
      </c>
      <c r="H703" s="57">
        <v>22300</v>
      </c>
      <c r="I703" s="56">
        <v>509689</v>
      </c>
      <c r="J703" s="53">
        <v>45443</v>
      </c>
      <c r="K703" s="54">
        <v>2</v>
      </c>
      <c r="L703" s="56">
        <f>INDEX(Sales_Reps!$B$2:$K$11,MATCH(Orders!K703,Sales_Reps!$G$2:$G$11,0),MATCH(Sales_Reps!$K$2,Sales_Reps!$B$2:$K$2,0))*I703</f>
        <v>63711.125</v>
      </c>
    </row>
    <row r="704" spans="2:12" x14ac:dyDescent="0.25">
      <c r="B704" s="49" t="s">
        <v>957</v>
      </c>
      <c r="C704" s="49" t="s">
        <v>167</v>
      </c>
      <c r="D704" s="51" t="s">
        <v>1956</v>
      </c>
      <c r="E704" s="48" t="s">
        <v>3853</v>
      </c>
      <c r="F704" s="48" t="s">
        <v>2921</v>
      </c>
      <c r="G704" s="48" t="s">
        <v>50</v>
      </c>
      <c r="H704" s="57">
        <v>38596</v>
      </c>
      <c r="I704" s="56">
        <v>453820</v>
      </c>
      <c r="J704" s="53">
        <v>45506</v>
      </c>
      <c r="K704" s="54">
        <v>8</v>
      </c>
      <c r="L704" s="56">
        <f>INDEX(Sales_Reps!$B$2:$K$11,MATCH(Orders!K704,Sales_Reps!$G$2:$G$11,0),MATCH(Sales_Reps!$K$2,Sales_Reps!$B$2:$K$2,0))*I704</f>
        <v>40843.799999999996</v>
      </c>
    </row>
    <row r="705" spans="2:12" x14ac:dyDescent="0.25">
      <c r="B705" s="49" t="s">
        <v>958</v>
      </c>
      <c r="C705" s="49" t="s">
        <v>217</v>
      </c>
      <c r="D705" s="51" t="s">
        <v>1957</v>
      </c>
      <c r="E705" s="48" t="s">
        <v>3854</v>
      </c>
      <c r="F705" s="48" t="s">
        <v>2922</v>
      </c>
      <c r="G705" s="48" t="s">
        <v>105</v>
      </c>
      <c r="H705" s="57">
        <v>67722</v>
      </c>
      <c r="I705" s="56">
        <v>418173</v>
      </c>
      <c r="J705" s="53">
        <v>45616</v>
      </c>
      <c r="K705" s="54">
        <v>3</v>
      </c>
      <c r="L705" s="56">
        <f>INDEX(Sales_Reps!$B$2:$K$11,MATCH(Orders!K705,Sales_Reps!$G$2:$G$11,0),MATCH(Sales_Reps!$K$2,Sales_Reps!$B$2:$K$2,0))*I705</f>
        <v>50180.759999999995</v>
      </c>
    </row>
    <row r="706" spans="2:12" x14ac:dyDescent="0.25">
      <c r="B706" s="49" t="s">
        <v>959</v>
      </c>
      <c r="C706" s="49" t="s">
        <v>171</v>
      </c>
      <c r="D706" s="51" t="s">
        <v>1958</v>
      </c>
      <c r="E706" s="48" t="s">
        <v>3855</v>
      </c>
      <c r="F706" s="48" t="s">
        <v>2923</v>
      </c>
      <c r="G706" s="48" t="s">
        <v>45</v>
      </c>
      <c r="H706" s="57">
        <v>94364</v>
      </c>
      <c r="I706" s="56">
        <v>585308</v>
      </c>
      <c r="J706" s="53">
        <v>45608</v>
      </c>
      <c r="K706" s="54">
        <v>2</v>
      </c>
      <c r="L706" s="56">
        <f>INDEX(Sales_Reps!$B$2:$K$11,MATCH(Orders!K706,Sales_Reps!$G$2:$G$11,0),MATCH(Sales_Reps!$K$2,Sales_Reps!$B$2:$K$2,0))*I706</f>
        <v>73163.5</v>
      </c>
    </row>
    <row r="707" spans="2:12" x14ac:dyDescent="0.25">
      <c r="B707" s="49" t="s">
        <v>960</v>
      </c>
      <c r="C707" s="49" t="s">
        <v>122</v>
      </c>
      <c r="D707" s="51" t="s">
        <v>1959</v>
      </c>
      <c r="E707" s="64" t="s">
        <v>4172</v>
      </c>
      <c r="F707" s="48" t="s">
        <v>2924</v>
      </c>
      <c r="G707" s="48" t="s">
        <v>49</v>
      </c>
      <c r="H707" s="57">
        <v>1375</v>
      </c>
      <c r="I707" s="56">
        <v>450725</v>
      </c>
      <c r="J707" s="53">
        <v>45496</v>
      </c>
      <c r="K707" s="54">
        <v>1</v>
      </c>
      <c r="L707" s="56">
        <f>INDEX(Sales_Reps!$B$2:$K$11,MATCH(Orders!K707,Sales_Reps!$G$2:$G$11,0),MATCH(Sales_Reps!$K$2,Sales_Reps!$B$2:$K$2,0))*I707</f>
        <v>67608.75</v>
      </c>
    </row>
    <row r="708" spans="2:12" x14ac:dyDescent="0.25">
      <c r="B708" s="49" t="s">
        <v>961</v>
      </c>
      <c r="C708" s="49" t="s">
        <v>212</v>
      </c>
      <c r="D708" s="51" t="s">
        <v>1960</v>
      </c>
      <c r="E708" s="48" t="s">
        <v>3856</v>
      </c>
      <c r="F708" s="48" t="s">
        <v>2925</v>
      </c>
      <c r="G708" s="48" t="s">
        <v>105</v>
      </c>
      <c r="H708" s="57">
        <v>38974</v>
      </c>
      <c r="I708" s="56">
        <v>548206</v>
      </c>
      <c r="J708" s="53">
        <v>45468</v>
      </c>
      <c r="K708" s="54">
        <v>7</v>
      </c>
      <c r="L708" s="56">
        <f>INDEX(Sales_Reps!$B$2:$K$11,MATCH(Orders!K708,Sales_Reps!$G$2:$G$11,0),MATCH(Sales_Reps!$K$2,Sales_Reps!$B$2:$K$2,0))*I708</f>
        <v>49338.54</v>
      </c>
    </row>
    <row r="709" spans="2:12" x14ac:dyDescent="0.25">
      <c r="B709" s="49" t="s">
        <v>962</v>
      </c>
      <c r="C709" s="49" t="s">
        <v>155</v>
      </c>
      <c r="D709" s="51" t="s">
        <v>1961</v>
      </c>
      <c r="E709" s="48" t="s">
        <v>3857</v>
      </c>
      <c r="F709" s="48" t="s">
        <v>2926</v>
      </c>
      <c r="G709" s="48" t="s">
        <v>7</v>
      </c>
      <c r="H709" s="57">
        <v>56644</v>
      </c>
      <c r="I709" s="56">
        <v>568972</v>
      </c>
      <c r="J709" s="53">
        <v>45342</v>
      </c>
      <c r="K709" s="54">
        <v>3</v>
      </c>
      <c r="L709" s="56">
        <f>INDEX(Sales_Reps!$B$2:$K$11,MATCH(Orders!K709,Sales_Reps!$G$2:$G$11,0),MATCH(Sales_Reps!$K$2,Sales_Reps!$B$2:$K$2,0))*I709</f>
        <v>68276.639999999999</v>
      </c>
    </row>
    <row r="710" spans="2:12" x14ac:dyDescent="0.25">
      <c r="B710" s="49" t="s">
        <v>963</v>
      </c>
      <c r="C710" s="49" t="s">
        <v>158</v>
      </c>
      <c r="D710" s="51" t="s">
        <v>1962</v>
      </c>
      <c r="E710" s="48" t="s">
        <v>3858</v>
      </c>
      <c r="F710" s="48" t="s">
        <v>2927</v>
      </c>
      <c r="G710" s="48" t="s">
        <v>14</v>
      </c>
      <c r="H710" s="57">
        <v>63283</v>
      </c>
      <c r="I710" s="56">
        <v>474465</v>
      </c>
      <c r="J710" s="53">
        <v>45357</v>
      </c>
      <c r="K710" s="54">
        <v>6</v>
      </c>
      <c r="L710" s="56">
        <f>INDEX(Sales_Reps!$B$2:$K$11,MATCH(Orders!K710,Sales_Reps!$G$2:$G$11,0),MATCH(Sales_Reps!$K$2,Sales_Reps!$B$2:$K$2,0))*I710</f>
        <v>47446.5</v>
      </c>
    </row>
    <row r="711" spans="2:12" x14ac:dyDescent="0.25">
      <c r="B711" s="49" t="s">
        <v>964</v>
      </c>
      <c r="C711" s="49" t="s">
        <v>140</v>
      </c>
      <c r="D711" s="51" t="s">
        <v>1963</v>
      </c>
      <c r="E711" s="48" t="s">
        <v>3859</v>
      </c>
      <c r="F711" s="48" t="s">
        <v>2928</v>
      </c>
      <c r="G711" s="48" t="s">
        <v>28</v>
      </c>
      <c r="H711" s="57">
        <v>34145</v>
      </c>
      <c r="I711" s="56">
        <v>588193</v>
      </c>
      <c r="J711" s="53">
        <v>45524</v>
      </c>
      <c r="K711" s="54">
        <v>8</v>
      </c>
      <c r="L711" s="56">
        <f>INDEX(Sales_Reps!$B$2:$K$11,MATCH(Orders!K711,Sales_Reps!$G$2:$G$11,0),MATCH(Sales_Reps!$K$2,Sales_Reps!$B$2:$K$2,0))*I711</f>
        <v>52937.369999999995</v>
      </c>
    </row>
    <row r="712" spans="2:12" x14ac:dyDescent="0.25">
      <c r="B712" s="49" t="s">
        <v>965</v>
      </c>
      <c r="C712" s="49" t="s">
        <v>151</v>
      </c>
      <c r="D712" s="51" t="s">
        <v>1964</v>
      </c>
      <c r="E712" s="48" t="s">
        <v>3860</v>
      </c>
      <c r="F712" s="48" t="s">
        <v>2929</v>
      </c>
      <c r="G712" s="48" t="s">
        <v>58</v>
      </c>
      <c r="H712" s="57">
        <v>84029</v>
      </c>
      <c r="I712" s="56">
        <v>485644</v>
      </c>
      <c r="J712" s="53">
        <v>45558</v>
      </c>
      <c r="K712" s="54">
        <v>4</v>
      </c>
      <c r="L712" s="56">
        <f>INDEX(Sales_Reps!$B$2:$K$11,MATCH(Orders!K712,Sales_Reps!$G$2:$G$11,0),MATCH(Sales_Reps!$K$2,Sales_Reps!$B$2:$K$2,0))*I712</f>
        <v>53420.840000000004</v>
      </c>
    </row>
    <row r="713" spans="2:12" x14ac:dyDescent="0.25">
      <c r="B713" s="49" t="s">
        <v>966</v>
      </c>
      <c r="C713" s="49" t="s">
        <v>144</v>
      </c>
      <c r="D713" s="51" t="s">
        <v>1965</v>
      </c>
      <c r="E713" s="48" t="s">
        <v>3861</v>
      </c>
      <c r="F713" s="48" t="s">
        <v>2930</v>
      </c>
      <c r="G713" s="48" t="s">
        <v>13</v>
      </c>
      <c r="H713" s="57">
        <v>36996</v>
      </c>
      <c r="I713" s="56">
        <v>596090</v>
      </c>
      <c r="J713" s="53">
        <v>45346</v>
      </c>
      <c r="K713" s="54">
        <v>7</v>
      </c>
      <c r="L713" s="56">
        <f>INDEX(Sales_Reps!$B$2:$K$11,MATCH(Orders!K713,Sales_Reps!$G$2:$G$11,0),MATCH(Sales_Reps!$K$2,Sales_Reps!$B$2:$K$2,0))*I713</f>
        <v>53648.1</v>
      </c>
    </row>
    <row r="714" spans="2:12" x14ac:dyDescent="0.25">
      <c r="B714" s="49" t="s">
        <v>967</v>
      </c>
      <c r="C714" s="49" t="s">
        <v>126</v>
      </c>
      <c r="D714" s="51" t="s">
        <v>1966</v>
      </c>
      <c r="E714" s="48" t="s">
        <v>3862</v>
      </c>
      <c r="F714" s="48" t="s">
        <v>2407</v>
      </c>
      <c r="G714" s="48" t="s">
        <v>22</v>
      </c>
      <c r="H714" s="57">
        <v>28147</v>
      </c>
      <c r="I714" s="56">
        <v>541163</v>
      </c>
      <c r="J714" s="53">
        <v>45574</v>
      </c>
      <c r="K714" s="54">
        <v>2</v>
      </c>
      <c r="L714" s="56">
        <f>INDEX(Sales_Reps!$B$2:$K$11,MATCH(Orders!K714,Sales_Reps!$G$2:$G$11,0),MATCH(Sales_Reps!$K$2,Sales_Reps!$B$2:$K$2,0))*I714</f>
        <v>67645.375</v>
      </c>
    </row>
    <row r="715" spans="2:12" x14ac:dyDescent="0.25">
      <c r="B715" s="49" t="s">
        <v>968</v>
      </c>
      <c r="C715" s="49" t="s">
        <v>204</v>
      </c>
      <c r="D715" s="51" t="s">
        <v>1967</v>
      </c>
      <c r="E715" s="48" t="s">
        <v>3863</v>
      </c>
      <c r="F715" s="48" t="s">
        <v>2931</v>
      </c>
      <c r="G715" s="48" t="s">
        <v>15</v>
      </c>
      <c r="H715" s="57">
        <v>92578</v>
      </c>
      <c r="I715" s="56">
        <v>591815</v>
      </c>
      <c r="J715" s="53">
        <v>45468</v>
      </c>
      <c r="K715" s="54">
        <v>8</v>
      </c>
      <c r="L715" s="56">
        <f>INDEX(Sales_Reps!$B$2:$K$11,MATCH(Orders!K715,Sales_Reps!$G$2:$G$11,0),MATCH(Sales_Reps!$K$2,Sales_Reps!$B$2:$K$2,0))*I715</f>
        <v>53263.35</v>
      </c>
    </row>
    <row r="716" spans="2:12" x14ac:dyDescent="0.25">
      <c r="B716" s="49" t="s">
        <v>969</v>
      </c>
      <c r="C716" s="49" t="s">
        <v>160</v>
      </c>
      <c r="D716" s="51" t="s">
        <v>1968</v>
      </c>
      <c r="E716" s="48" t="s">
        <v>3864</v>
      </c>
      <c r="F716" s="48" t="s">
        <v>2932</v>
      </c>
      <c r="G716" s="48" t="s">
        <v>11</v>
      </c>
      <c r="H716" s="57">
        <v>32409</v>
      </c>
      <c r="I716" s="56">
        <v>473786</v>
      </c>
      <c r="J716" s="53">
        <v>45550</v>
      </c>
      <c r="K716" s="54">
        <v>8</v>
      </c>
      <c r="L716" s="56">
        <f>INDEX(Sales_Reps!$B$2:$K$11,MATCH(Orders!K716,Sales_Reps!$G$2:$G$11,0),MATCH(Sales_Reps!$K$2,Sales_Reps!$B$2:$K$2,0))*I716</f>
        <v>42640.74</v>
      </c>
    </row>
    <row r="717" spans="2:12" x14ac:dyDescent="0.25">
      <c r="B717" s="49" t="s">
        <v>970</v>
      </c>
      <c r="C717" s="49" t="s">
        <v>188</v>
      </c>
      <c r="D717" s="51" t="s">
        <v>1969</v>
      </c>
      <c r="E717" s="48" t="s">
        <v>3865</v>
      </c>
      <c r="F717" s="48" t="s">
        <v>2933</v>
      </c>
      <c r="G717" s="48" t="s">
        <v>22</v>
      </c>
      <c r="H717" s="57">
        <v>42198</v>
      </c>
      <c r="I717" s="56">
        <v>446253</v>
      </c>
      <c r="J717" s="53">
        <v>45423</v>
      </c>
      <c r="K717" s="54">
        <v>1</v>
      </c>
      <c r="L717" s="56">
        <f>INDEX(Sales_Reps!$B$2:$K$11,MATCH(Orders!K717,Sales_Reps!$G$2:$G$11,0),MATCH(Sales_Reps!$K$2,Sales_Reps!$B$2:$K$2,0))*I717</f>
        <v>66937.95</v>
      </c>
    </row>
    <row r="718" spans="2:12" x14ac:dyDescent="0.25">
      <c r="B718" s="49" t="s">
        <v>971</v>
      </c>
      <c r="C718" s="49" t="s">
        <v>205</v>
      </c>
      <c r="D718" s="51" t="s">
        <v>1970</v>
      </c>
      <c r="E718" s="48" t="s">
        <v>3866</v>
      </c>
      <c r="F718" s="48" t="s">
        <v>2934</v>
      </c>
      <c r="G718" s="48" t="s">
        <v>102</v>
      </c>
      <c r="H718" s="57">
        <v>14230</v>
      </c>
      <c r="I718" s="56">
        <v>401700</v>
      </c>
      <c r="J718" s="53">
        <v>45551</v>
      </c>
      <c r="K718" s="54">
        <v>6</v>
      </c>
      <c r="L718" s="56">
        <f>INDEX(Sales_Reps!$B$2:$K$11,MATCH(Orders!K718,Sales_Reps!$G$2:$G$11,0),MATCH(Sales_Reps!$K$2,Sales_Reps!$B$2:$K$2,0))*I718</f>
        <v>40170</v>
      </c>
    </row>
    <row r="719" spans="2:12" x14ac:dyDescent="0.25">
      <c r="B719" s="49" t="s">
        <v>972</v>
      </c>
      <c r="C719" s="49" t="s">
        <v>207</v>
      </c>
      <c r="D719" s="51" t="s">
        <v>1971</v>
      </c>
      <c r="E719" s="48" t="s">
        <v>3867</v>
      </c>
      <c r="F719" s="48" t="s">
        <v>2935</v>
      </c>
      <c r="G719" s="48" t="s">
        <v>33</v>
      </c>
      <c r="H719" s="57">
        <v>74542</v>
      </c>
      <c r="I719" s="56">
        <v>413885</v>
      </c>
      <c r="J719" s="53">
        <v>45479</v>
      </c>
      <c r="K719" s="54">
        <v>1</v>
      </c>
      <c r="L719" s="56">
        <f>INDEX(Sales_Reps!$B$2:$K$11,MATCH(Orders!K719,Sales_Reps!$G$2:$G$11,0),MATCH(Sales_Reps!$K$2,Sales_Reps!$B$2:$K$2,0))*I719</f>
        <v>62082.75</v>
      </c>
    </row>
    <row r="720" spans="2:12" x14ac:dyDescent="0.25">
      <c r="B720" s="49" t="s">
        <v>973</v>
      </c>
      <c r="C720" s="49" t="s">
        <v>195</v>
      </c>
      <c r="D720" s="51" t="s">
        <v>1972</v>
      </c>
      <c r="E720" s="48" t="s">
        <v>3868</v>
      </c>
      <c r="F720" s="48" t="s">
        <v>2800</v>
      </c>
      <c r="G720" s="48" t="s">
        <v>35</v>
      </c>
      <c r="H720" s="57">
        <v>42543</v>
      </c>
      <c r="I720" s="56">
        <v>543369</v>
      </c>
      <c r="J720" s="53">
        <v>45413</v>
      </c>
      <c r="K720" s="54">
        <v>3</v>
      </c>
      <c r="L720" s="56">
        <f>INDEX(Sales_Reps!$B$2:$K$11,MATCH(Orders!K720,Sales_Reps!$G$2:$G$11,0),MATCH(Sales_Reps!$K$2,Sales_Reps!$B$2:$K$2,0))*I720</f>
        <v>65204.28</v>
      </c>
    </row>
    <row r="721" spans="2:12" x14ac:dyDescent="0.25">
      <c r="B721" s="49" t="s">
        <v>974</v>
      </c>
      <c r="C721" s="49" t="s">
        <v>170</v>
      </c>
      <c r="D721" s="51" t="s">
        <v>1973</v>
      </c>
      <c r="E721" s="48" t="s">
        <v>3869</v>
      </c>
      <c r="F721" s="48" t="s">
        <v>2936</v>
      </c>
      <c r="G721" s="48" t="s">
        <v>11</v>
      </c>
      <c r="H721" s="57">
        <v>57452</v>
      </c>
      <c r="I721" s="56">
        <v>582688</v>
      </c>
      <c r="J721" s="53">
        <v>45542</v>
      </c>
      <c r="K721" s="54">
        <v>2</v>
      </c>
      <c r="L721" s="56">
        <f>INDEX(Sales_Reps!$B$2:$K$11,MATCH(Orders!K721,Sales_Reps!$G$2:$G$11,0),MATCH(Sales_Reps!$K$2,Sales_Reps!$B$2:$K$2,0))*I721</f>
        <v>72836</v>
      </c>
    </row>
    <row r="722" spans="2:12" x14ac:dyDescent="0.25">
      <c r="B722" s="49" t="s">
        <v>975</v>
      </c>
      <c r="C722" s="49" t="s">
        <v>139</v>
      </c>
      <c r="D722" s="51" t="s">
        <v>1974</v>
      </c>
      <c r="E722" s="48" t="s">
        <v>3870</v>
      </c>
      <c r="F722" s="48" t="s">
        <v>2937</v>
      </c>
      <c r="G722" s="48" t="s">
        <v>27</v>
      </c>
      <c r="H722" s="57">
        <v>90090</v>
      </c>
      <c r="I722" s="56">
        <v>461180</v>
      </c>
      <c r="J722" s="53">
        <v>45413</v>
      </c>
      <c r="K722" s="54">
        <v>1</v>
      </c>
      <c r="L722" s="56">
        <f>INDEX(Sales_Reps!$B$2:$K$11,MATCH(Orders!K722,Sales_Reps!$G$2:$G$11,0),MATCH(Sales_Reps!$K$2,Sales_Reps!$B$2:$K$2,0))*I722</f>
        <v>69177</v>
      </c>
    </row>
    <row r="723" spans="2:12" x14ac:dyDescent="0.25">
      <c r="B723" s="49" t="s">
        <v>976</v>
      </c>
      <c r="C723" s="49" t="s">
        <v>199</v>
      </c>
      <c r="D723" s="51" t="s">
        <v>1975</v>
      </c>
      <c r="E723" s="48" t="s">
        <v>3871</v>
      </c>
      <c r="F723" s="48" t="s">
        <v>2938</v>
      </c>
      <c r="G723" s="48" t="s">
        <v>47</v>
      </c>
      <c r="H723" s="57">
        <v>22780</v>
      </c>
      <c r="I723" s="56">
        <v>525290</v>
      </c>
      <c r="J723" s="53">
        <v>45571</v>
      </c>
      <c r="K723" s="54">
        <v>4</v>
      </c>
      <c r="L723" s="56">
        <f>INDEX(Sales_Reps!$B$2:$K$11,MATCH(Orders!K723,Sales_Reps!$G$2:$G$11,0),MATCH(Sales_Reps!$K$2,Sales_Reps!$B$2:$K$2,0))*I723</f>
        <v>57781.9</v>
      </c>
    </row>
    <row r="724" spans="2:12" x14ac:dyDescent="0.25">
      <c r="B724" s="49" t="s">
        <v>977</v>
      </c>
      <c r="C724" s="49" t="s">
        <v>196</v>
      </c>
      <c r="D724" s="51" t="s">
        <v>1976</v>
      </c>
      <c r="E724" s="48" t="s">
        <v>3872</v>
      </c>
      <c r="F724" s="48" t="s">
        <v>2939</v>
      </c>
      <c r="G724" s="48" t="s">
        <v>57</v>
      </c>
      <c r="H724" s="57">
        <v>97990</v>
      </c>
      <c r="I724" s="56">
        <v>557988</v>
      </c>
      <c r="J724" s="53">
        <v>45526</v>
      </c>
      <c r="K724" s="54">
        <v>1</v>
      </c>
      <c r="L724" s="56">
        <f>INDEX(Sales_Reps!$B$2:$K$11,MATCH(Orders!K724,Sales_Reps!$G$2:$G$11,0),MATCH(Sales_Reps!$K$2,Sales_Reps!$B$2:$K$2,0))*I724</f>
        <v>83698.2</v>
      </c>
    </row>
    <row r="725" spans="2:12" x14ac:dyDescent="0.25">
      <c r="B725" s="49" t="s">
        <v>978</v>
      </c>
      <c r="C725" s="49" t="s">
        <v>143</v>
      </c>
      <c r="D725" s="51" t="s">
        <v>1977</v>
      </c>
      <c r="E725" s="48" t="s">
        <v>3873</v>
      </c>
      <c r="F725" s="48" t="s">
        <v>2940</v>
      </c>
      <c r="G725" s="48" t="s">
        <v>57</v>
      </c>
      <c r="H725" s="57">
        <v>6324</v>
      </c>
      <c r="I725" s="56">
        <v>506699</v>
      </c>
      <c r="J725" s="53">
        <v>45532</v>
      </c>
      <c r="K725" s="54">
        <v>7</v>
      </c>
      <c r="L725" s="56">
        <f>INDEX(Sales_Reps!$B$2:$K$11,MATCH(Orders!K725,Sales_Reps!$G$2:$G$11,0),MATCH(Sales_Reps!$K$2,Sales_Reps!$B$2:$K$2,0))*I725</f>
        <v>45602.909999999996</v>
      </c>
    </row>
    <row r="726" spans="2:12" x14ac:dyDescent="0.25">
      <c r="B726" s="49" t="s">
        <v>979</v>
      </c>
      <c r="C726" s="49" t="s">
        <v>163</v>
      </c>
      <c r="D726" s="51" t="s">
        <v>1978</v>
      </c>
      <c r="E726" s="48" t="s">
        <v>3874</v>
      </c>
      <c r="F726" s="48" t="s">
        <v>2941</v>
      </c>
      <c r="G726" s="48" t="s">
        <v>34</v>
      </c>
      <c r="H726" s="57">
        <v>9847</v>
      </c>
      <c r="I726" s="56">
        <v>587042</v>
      </c>
      <c r="J726" s="53">
        <v>45426</v>
      </c>
      <c r="K726" s="54">
        <v>9</v>
      </c>
      <c r="L726" s="56">
        <f>INDEX(Sales_Reps!$B$2:$K$11,MATCH(Orders!K726,Sales_Reps!$G$2:$G$11,0),MATCH(Sales_Reps!$K$2,Sales_Reps!$B$2:$K$2,0))*I726</f>
        <v>46963.360000000001</v>
      </c>
    </row>
    <row r="727" spans="2:12" x14ac:dyDescent="0.25">
      <c r="B727" s="49" t="s">
        <v>980</v>
      </c>
      <c r="C727" s="49" t="s">
        <v>216</v>
      </c>
      <c r="D727" s="51" t="s">
        <v>1979</v>
      </c>
      <c r="E727" s="48" t="s">
        <v>3875</v>
      </c>
      <c r="F727" s="48" t="s">
        <v>2942</v>
      </c>
      <c r="G727" s="48" t="s">
        <v>103</v>
      </c>
      <c r="H727" s="57">
        <v>55264</v>
      </c>
      <c r="I727" s="56">
        <v>415413</v>
      </c>
      <c r="J727" s="53">
        <v>45478</v>
      </c>
      <c r="K727" s="54">
        <v>9</v>
      </c>
      <c r="L727" s="56">
        <f>INDEX(Sales_Reps!$B$2:$K$11,MATCH(Orders!K727,Sales_Reps!$G$2:$G$11,0),MATCH(Sales_Reps!$K$2,Sales_Reps!$B$2:$K$2,0))*I727</f>
        <v>33233.040000000001</v>
      </c>
    </row>
    <row r="728" spans="2:12" x14ac:dyDescent="0.25">
      <c r="B728" s="49" t="s">
        <v>981</v>
      </c>
      <c r="C728" s="49" t="s">
        <v>219</v>
      </c>
      <c r="D728" s="51" t="s">
        <v>1980</v>
      </c>
      <c r="E728" s="48" t="s">
        <v>3876</v>
      </c>
      <c r="F728" s="48" t="s">
        <v>2943</v>
      </c>
      <c r="G728" s="48" t="s">
        <v>14</v>
      </c>
      <c r="H728" s="57">
        <v>90297</v>
      </c>
      <c r="I728" s="56">
        <v>415124</v>
      </c>
      <c r="J728" s="53">
        <v>45539</v>
      </c>
      <c r="K728" s="54">
        <v>4</v>
      </c>
      <c r="L728" s="56">
        <f>INDEX(Sales_Reps!$B$2:$K$11,MATCH(Orders!K728,Sales_Reps!$G$2:$G$11,0),MATCH(Sales_Reps!$K$2,Sales_Reps!$B$2:$K$2,0))*I728</f>
        <v>45663.64</v>
      </c>
    </row>
    <row r="729" spans="2:12" x14ac:dyDescent="0.25">
      <c r="B729" s="49" t="s">
        <v>982</v>
      </c>
      <c r="C729" s="49" t="s">
        <v>195</v>
      </c>
      <c r="D729" s="51" t="s">
        <v>1981</v>
      </c>
      <c r="E729" s="48" t="s">
        <v>3877</v>
      </c>
      <c r="F729" s="48" t="s">
        <v>2944</v>
      </c>
      <c r="G729" s="48" t="s">
        <v>37</v>
      </c>
      <c r="H729" s="57">
        <v>64521</v>
      </c>
      <c r="I729" s="56">
        <v>515568</v>
      </c>
      <c r="J729" s="53">
        <v>45647</v>
      </c>
      <c r="K729" s="54">
        <v>4</v>
      </c>
      <c r="L729" s="56">
        <f>INDEX(Sales_Reps!$B$2:$K$11,MATCH(Orders!K729,Sales_Reps!$G$2:$G$11,0),MATCH(Sales_Reps!$K$2,Sales_Reps!$B$2:$K$2,0))*I729</f>
        <v>56712.480000000003</v>
      </c>
    </row>
    <row r="730" spans="2:12" x14ac:dyDescent="0.25">
      <c r="B730" s="49" t="s">
        <v>983</v>
      </c>
      <c r="C730" s="49" t="s">
        <v>194</v>
      </c>
      <c r="D730" s="51" t="s">
        <v>1982</v>
      </c>
      <c r="E730" s="48" t="s">
        <v>3878</v>
      </c>
      <c r="F730" s="48" t="s">
        <v>2945</v>
      </c>
      <c r="G730" s="48" t="s">
        <v>29</v>
      </c>
      <c r="H730" s="57">
        <v>96553</v>
      </c>
      <c r="I730" s="56">
        <v>462702</v>
      </c>
      <c r="J730" s="53">
        <v>45446</v>
      </c>
      <c r="K730" s="54">
        <v>8</v>
      </c>
      <c r="L730" s="56">
        <f>INDEX(Sales_Reps!$B$2:$K$11,MATCH(Orders!K730,Sales_Reps!$G$2:$G$11,0),MATCH(Sales_Reps!$K$2,Sales_Reps!$B$2:$K$2,0))*I730</f>
        <v>41643.18</v>
      </c>
    </row>
    <row r="731" spans="2:12" x14ac:dyDescent="0.25">
      <c r="B731" s="49" t="s">
        <v>984</v>
      </c>
      <c r="C731" s="49" t="s">
        <v>189</v>
      </c>
      <c r="D731" s="51" t="s">
        <v>1983</v>
      </c>
      <c r="E731" s="48" t="s">
        <v>3879</v>
      </c>
      <c r="F731" s="48" t="s">
        <v>2946</v>
      </c>
      <c r="G731" s="48" t="s">
        <v>19</v>
      </c>
      <c r="H731" s="57">
        <v>84530</v>
      </c>
      <c r="I731" s="56">
        <v>431036</v>
      </c>
      <c r="J731" s="53">
        <v>45623</v>
      </c>
      <c r="K731" s="54">
        <v>4</v>
      </c>
      <c r="L731" s="56">
        <f>INDEX(Sales_Reps!$B$2:$K$11,MATCH(Orders!K731,Sales_Reps!$G$2:$G$11,0),MATCH(Sales_Reps!$K$2,Sales_Reps!$B$2:$K$2,0))*I731</f>
        <v>47413.96</v>
      </c>
    </row>
    <row r="732" spans="2:12" x14ac:dyDescent="0.25">
      <c r="B732" s="49" t="s">
        <v>985</v>
      </c>
      <c r="C732" s="49" t="s">
        <v>184</v>
      </c>
      <c r="D732" s="51" t="s">
        <v>1984</v>
      </c>
      <c r="E732" s="48" t="s">
        <v>3880</v>
      </c>
      <c r="F732" s="48" t="s">
        <v>2947</v>
      </c>
      <c r="G732" s="48" t="s">
        <v>22</v>
      </c>
      <c r="H732" s="57">
        <v>86650</v>
      </c>
      <c r="I732" s="56">
        <v>491421</v>
      </c>
      <c r="J732" s="53">
        <v>45498</v>
      </c>
      <c r="K732" s="54">
        <v>6</v>
      </c>
      <c r="L732" s="56">
        <f>INDEX(Sales_Reps!$B$2:$K$11,MATCH(Orders!K732,Sales_Reps!$G$2:$G$11,0),MATCH(Sales_Reps!$K$2,Sales_Reps!$B$2:$K$2,0))*I732</f>
        <v>49142.100000000006</v>
      </c>
    </row>
    <row r="733" spans="2:12" x14ac:dyDescent="0.25">
      <c r="B733" s="49" t="s">
        <v>986</v>
      </c>
      <c r="C733" s="49" t="s">
        <v>165</v>
      </c>
      <c r="D733" s="51" t="s">
        <v>1985</v>
      </c>
      <c r="E733" s="48" t="s">
        <v>3881</v>
      </c>
      <c r="F733" s="48" t="s">
        <v>2948</v>
      </c>
      <c r="G733" s="48" t="s">
        <v>15</v>
      </c>
      <c r="H733" s="57">
        <v>6438</v>
      </c>
      <c r="I733" s="56">
        <v>517148</v>
      </c>
      <c r="J733" s="53">
        <v>45322</v>
      </c>
      <c r="K733" s="54">
        <v>3</v>
      </c>
      <c r="L733" s="56">
        <f>INDEX(Sales_Reps!$B$2:$K$11,MATCH(Orders!K733,Sales_Reps!$G$2:$G$11,0),MATCH(Sales_Reps!$K$2,Sales_Reps!$B$2:$K$2,0))*I733</f>
        <v>62057.759999999995</v>
      </c>
    </row>
    <row r="734" spans="2:12" x14ac:dyDescent="0.25">
      <c r="B734" s="49" t="s">
        <v>987</v>
      </c>
      <c r="C734" s="49" t="s">
        <v>162</v>
      </c>
      <c r="D734" s="51" t="s">
        <v>1986</v>
      </c>
      <c r="E734" s="48" t="s">
        <v>3882</v>
      </c>
      <c r="F734" s="48" t="s">
        <v>2949</v>
      </c>
      <c r="G734" s="48" t="s">
        <v>54</v>
      </c>
      <c r="H734" s="57">
        <v>77547</v>
      </c>
      <c r="I734" s="56">
        <v>594362</v>
      </c>
      <c r="J734" s="53">
        <v>45365</v>
      </c>
      <c r="K734" s="54">
        <v>2</v>
      </c>
      <c r="L734" s="56">
        <f>INDEX(Sales_Reps!$B$2:$K$11,MATCH(Orders!K734,Sales_Reps!$G$2:$G$11,0),MATCH(Sales_Reps!$K$2,Sales_Reps!$B$2:$K$2,0))*I734</f>
        <v>74295.25</v>
      </c>
    </row>
    <row r="735" spans="2:12" x14ac:dyDescent="0.25">
      <c r="B735" s="49" t="s">
        <v>988</v>
      </c>
      <c r="C735" s="49" t="s">
        <v>142</v>
      </c>
      <c r="D735" s="51" t="s">
        <v>1987</v>
      </c>
      <c r="E735" s="48" t="s">
        <v>3883</v>
      </c>
      <c r="F735" s="48" t="s">
        <v>2950</v>
      </c>
      <c r="G735" s="48" t="s">
        <v>10</v>
      </c>
      <c r="H735" s="57">
        <v>92743</v>
      </c>
      <c r="I735" s="56">
        <v>566881</v>
      </c>
      <c r="J735" s="53">
        <v>45402</v>
      </c>
      <c r="K735" s="54">
        <v>3</v>
      </c>
      <c r="L735" s="56">
        <f>INDEX(Sales_Reps!$B$2:$K$11,MATCH(Orders!K735,Sales_Reps!$G$2:$G$11,0),MATCH(Sales_Reps!$K$2,Sales_Reps!$B$2:$K$2,0))*I735</f>
        <v>68025.72</v>
      </c>
    </row>
    <row r="736" spans="2:12" x14ac:dyDescent="0.25">
      <c r="B736" s="49" t="s">
        <v>989</v>
      </c>
      <c r="C736" s="49" t="s">
        <v>161</v>
      </c>
      <c r="D736" s="51" t="s">
        <v>1988</v>
      </c>
      <c r="E736" s="48" t="s">
        <v>3884</v>
      </c>
      <c r="F736" s="48" t="s">
        <v>2951</v>
      </c>
      <c r="G736" s="48" t="s">
        <v>23</v>
      </c>
      <c r="H736" s="57">
        <v>86191</v>
      </c>
      <c r="I736" s="56">
        <v>560939</v>
      </c>
      <c r="J736" s="53">
        <v>45631</v>
      </c>
      <c r="K736" s="54">
        <v>3</v>
      </c>
      <c r="L736" s="56">
        <f>INDEX(Sales_Reps!$B$2:$K$11,MATCH(Orders!K736,Sales_Reps!$G$2:$G$11,0),MATCH(Sales_Reps!$K$2,Sales_Reps!$B$2:$K$2,0))*I736</f>
        <v>67312.679999999993</v>
      </c>
    </row>
    <row r="737" spans="2:12" x14ac:dyDescent="0.25">
      <c r="B737" s="49" t="s">
        <v>990</v>
      </c>
      <c r="C737" s="49" t="s">
        <v>204</v>
      </c>
      <c r="D737" s="51" t="s">
        <v>1989</v>
      </c>
      <c r="E737" s="48" t="s">
        <v>3885</v>
      </c>
      <c r="F737" s="48" t="s">
        <v>2952</v>
      </c>
      <c r="G737" s="48" t="s">
        <v>18</v>
      </c>
      <c r="H737" s="57">
        <v>47804</v>
      </c>
      <c r="I737" s="56">
        <v>578789</v>
      </c>
      <c r="J737" s="53">
        <v>45344</v>
      </c>
      <c r="K737" s="54">
        <v>4</v>
      </c>
      <c r="L737" s="56">
        <f>INDEX(Sales_Reps!$B$2:$K$11,MATCH(Orders!K737,Sales_Reps!$G$2:$G$11,0),MATCH(Sales_Reps!$K$2,Sales_Reps!$B$2:$K$2,0))*I737</f>
        <v>63666.79</v>
      </c>
    </row>
    <row r="738" spans="2:12" x14ac:dyDescent="0.25">
      <c r="B738" s="49" t="s">
        <v>991</v>
      </c>
      <c r="C738" s="49" t="s">
        <v>125</v>
      </c>
      <c r="D738" s="51" t="s">
        <v>1990</v>
      </c>
      <c r="E738" s="48" t="s">
        <v>3886</v>
      </c>
      <c r="F738" s="48" t="s">
        <v>2953</v>
      </c>
      <c r="G738" s="48" t="s">
        <v>32</v>
      </c>
      <c r="H738" s="57">
        <v>17406</v>
      </c>
      <c r="I738" s="56">
        <v>548431</v>
      </c>
      <c r="J738" s="53">
        <v>45623</v>
      </c>
      <c r="K738" s="54">
        <v>9</v>
      </c>
      <c r="L738" s="56">
        <f>INDEX(Sales_Reps!$B$2:$K$11,MATCH(Orders!K738,Sales_Reps!$G$2:$G$11,0),MATCH(Sales_Reps!$K$2,Sales_Reps!$B$2:$K$2,0))*I738</f>
        <v>43874.48</v>
      </c>
    </row>
    <row r="739" spans="2:12" x14ac:dyDescent="0.25">
      <c r="B739" s="49" t="s">
        <v>992</v>
      </c>
      <c r="C739" s="49" t="s">
        <v>202</v>
      </c>
      <c r="D739" s="51" t="s">
        <v>1991</v>
      </c>
      <c r="E739" s="64" t="s">
        <v>4173</v>
      </c>
      <c r="F739" s="48" t="s">
        <v>2954</v>
      </c>
      <c r="G739" s="48" t="s">
        <v>42</v>
      </c>
      <c r="H739" s="57">
        <v>28654</v>
      </c>
      <c r="I739" s="56">
        <v>549372</v>
      </c>
      <c r="J739" s="53">
        <v>45487</v>
      </c>
      <c r="K739" s="54">
        <v>2</v>
      </c>
      <c r="L739" s="56">
        <f>INDEX(Sales_Reps!$B$2:$K$11,MATCH(Orders!K739,Sales_Reps!$G$2:$G$11,0),MATCH(Sales_Reps!$K$2,Sales_Reps!$B$2:$K$2,0))*I739</f>
        <v>68671.5</v>
      </c>
    </row>
    <row r="740" spans="2:12" x14ac:dyDescent="0.25">
      <c r="B740" s="49" t="s">
        <v>993</v>
      </c>
      <c r="C740" s="49" t="s">
        <v>168</v>
      </c>
      <c r="D740" s="51" t="s">
        <v>1992</v>
      </c>
      <c r="E740" s="48" t="s">
        <v>3887</v>
      </c>
      <c r="F740" s="48" t="s">
        <v>2468</v>
      </c>
      <c r="G740" s="48" t="s">
        <v>9</v>
      </c>
      <c r="H740" s="57">
        <v>79838</v>
      </c>
      <c r="I740" s="56">
        <v>538691</v>
      </c>
      <c r="J740" s="53">
        <v>45645</v>
      </c>
      <c r="K740" s="54">
        <v>8</v>
      </c>
      <c r="L740" s="56">
        <f>INDEX(Sales_Reps!$B$2:$K$11,MATCH(Orders!K740,Sales_Reps!$G$2:$G$11,0),MATCH(Sales_Reps!$K$2,Sales_Reps!$B$2:$K$2,0))*I740</f>
        <v>48482.189999999995</v>
      </c>
    </row>
    <row r="741" spans="2:12" x14ac:dyDescent="0.25">
      <c r="B741" s="49" t="s">
        <v>994</v>
      </c>
      <c r="C741" s="49" t="s">
        <v>140</v>
      </c>
      <c r="D741" s="51" t="s">
        <v>1993</v>
      </c>
      <c r="E741" s="48" t="s">
        <v>3888</v>
      </c>
      <c r="F741" s="48" t="s">
        <v>2955</v>
      </c>
      <c r="G741" s="48" t="s">
        <v>57</v>
      </c>
      <c r="H741" s="57">
        <v>58713</v>
      </c>
      <c r="I741" s="56">
        <v>477109</v>
      </c>
      <c r="J741" s="53">
        <v>45342</v>
      </c>
      <c r="K741" s="54">
        <v>2</v>
      </c>
      <c r="L741" s="56">
        <f>INDEX(Sales_Reps!$B$2:$K$11,MATCH(Orders!K741,Sales_Reps!$G$2:$G$11,0),MATCH(Sales_Reps!$K$2,Sales_Reps!$B$2:$K$2,0))*I741</f>
        <v>59638.625</v>
      </c>
    </row>
    <row r="742" spans="2:12" x14ac:dyDescent="0.25">
      <c r="B742" s="49" t="s">
        <v>995</v>
      </c>
      <c r="C742" s="49" t="s">
        <v>161</v>
      </c>
      <c r="D742" s="51" t="s">
        <v>1994</v>
      </c>
      <c r="E742" s="48" t="s">
        <v>3889</v>
      </c>
      <c r="F742" s="48" t="s">
        <v>2956</v>
      </c>
      <c r="G742" s="48" t="s">
        <v>13</v>
      </c>
      <c r="H742" s="57">
        <v>6628</v>
      </c>
      <c r="I742" s="56">
        <v>402639</v>
      </c>
      <c r="J742" s="53">
        <v>45385</v>
      </c>
      <c r="K742" s="54">
        <v>2</v>
      </c>
      <c r="L742" s="56">
        <f>INDEX(Sales_Reps!$B$2:$K$11,MATCH(Orders!K742,Sales_Reps!$G$2:$G$11,0),MATCH(Sales_Reps!$K$2,Sales_Reps!$B$2:$K$2,0))*I742</f>
        <v>50329.875</v>
      </c>
    </row>
    <row r="743" spans="2:12" x14ac:dyDescent="0.25">
      <c r="B743" s="49" t="s">
        <v>996</v>
      </c>
      <c r="C743" s="49" t="s">
        <v>169</v>
      </c>
      <c r="D743" s="51" t="s">
        <v>1995</v>
      </c>
      <c r="E743" s="48" t="s">
        <v>3890</v>
      </c>
      <c r="F743" s="48" t="s">
        <v>2957</v>
      </c>
      <c r="G743" s="48" t="s">
        <v>30</v>
      </c>
      <c r="H743" s="57">
        <v>41360</v>
      </c>
      <c r="I743" s="56">
        <v>558391</v>
      </c>
      <c r="J743" s="53">
        <v>45485</v>
      </c>
      <c r="K743" s="54">
        <v>9</v>
      </c>
      <c r="L743" s="56">
        <f>INDEX(Sales_Reps!$B$2:$K$11,MATCH(Orders!K743,Sales_Reps!$G$2:$G$11,0),MATCH(Sales_Reps!$K$2,Sales_Reps!$B$2:$K$2,0))*I743</f>
        <v>44671.28</v>
      </c>
    </row>
    <row r="744" spans="2:12" x14ac:dyDescent="0.25">
      <c r="B744" s="49" t="s">
        <v>997</v>
      </c>
      <c r="C744" s="49" t="s">
        <v>197</v>
      </c>
      <c r="D744" s="51" t="s">
        <v>1996</v>
      </c>
      <c r="E744" s="48" t="s">
        <v>3891</v>
      </c>
      <c r="F744" s="48" t="s">
        <v>2958</v>
      </c>
      <c r="G744" s="48" t="s">
        <v>105</v>
      </c>
      <c r="H744" s="57">
        <v>26978</v>
      </c>
      <c r="I744" s="56">
        <v>584076</v>
      </c>
      <c r="J744" s="53">
        <v>45435</v>
      </c>
      <c r="K744" s="54">
        <v>6</v>
      </c>
      <c r="L744" s="56">
        <f>INDEX(Sales_Reps!$B$2:$K$11,MATCH(Orders!K744,Sales_Reps!$G$2:$G$11,0),MATCH(Sales_Reps!$K$2,Sales_Reps!$B$2:$K$2,0))*I744</f>
        <v>58407.600000000006</v>
      </c>
    </row>
    <row r="745" spans="2:12" x14ac:dyDescent="0.25">
      <c r="B745" s="49" t="s">
        <v>998</v>
      </c>
      <c r="C745" s="49" t="s">
        <v>177</v>
      </c>
      <c r="D745" s="51" t="s">
        <v>1997</v>
      </c>
      <c r="E745" s="64" t="s">
        <v>4174</v>
      </c>
      <c r="F745" s="48" t="s">
        <v>2959</v>
      </c>
      <c r="G745" s="48" t="s">
        <v>45</v>
      </c>
      <c r="H745" s="57">
        <v>78151</v>
      </c>
      <c r="I745" s="56">
        <v>497994</v>
      </c>
      <c r="J745" s="53">
        <v>45299</v>
      </c>
      <c r="K745" s="54">
        <v>1</v>
      </c>
      <c r="L745" s="56">
        <f>INDEX(Sales_Reps!$B$2:$K$11,MATCH(Orders!K745,Sales_Reps!$G$2:$G$11,0),MATCH(Sales_Reps!$K$2,Sales_Reps!$B$2:$K$2,0))*I745</f>
        <v>74699.099999999991</v>
      </c>
    </row>
    <row r="746" spans="2:12" x14ac:dyDescent="0.25">
      <c r="B746" s="49" t="s">
        <v>999</v>
      </c>
      <c r="C746" s="49" t="s">
        <v>187</v>
      </c>
      <c r="D746" s="51" t="s">
        <v>1998</v>
      </c>
      <c r="E746" s="64" t="s">
        <v>4175</v>
      </c>
      <c r="F746" s="48" t="s">
        <v>2960</v>
      </c>
      <c r="G746" s="48" t="s">
        <v>13</v>
      </c>
      <c r="H746" s="57">
        <v>13116</v>
      </c>
      <c r="I746" s="56">
        <v>529041</v>
      </c>
      <c r="J746" s="53">
        <v>45608</v>
      </c>
      <c r="K746" s="54">
        <v>2</v>
      </c>
      <c r="L746" s="56">
        <f>INDEX(Sales_Reps!$B$2:$K$11,MATCH(Orders!K746,Sales_Reps!$G$2:$G$11,0),MATCH(Sales_Reps!$K$2,Sales_Reps!$B$2:$K$2,0))*I746</f>
        <v>66130.125</v>
      </c>
    </row>
    <row r="747" spans="2:12" x14ac:dyDescent="0.25">
      <c r="B747" s="49" t="s">
        <v>1000</v>
      </c>
      <c r="C747" s="49" t="s">
        <v>194</v>
      </c>
      <c r="D747" s="51" t="s">
        <v>1999</v>
      </c>
      <c r="E747" s="48" t="s">
        <v>3892</v>
      </c>
      <c r="F747" s="48" t="s">
        <v>2961</v>
      </c>
      <c r="G747" s="48" t="s">
        <v>34</v>
      </c>
      <c r="H747" s="57">
        <v>17533</v>
      </c>
      <c r="I747" s="56">
        <v>509825</v>
      </c>
      <c r="J747" s="53">
        <v>45614</v>
      </c>
      <c r="K747" s="54">
        <v>2</v>
      </c>
      <c r="L747" s="56">
        <f>INDEX(Sales_Reps!$B$2:$K$11,MATCH(Orders!K747,Sales_Reps!$G$2:$G$11,0),MATCH(Sales_Reps!$K$2,Sales_Reps!$B$2:$K$2,0))*I747</f>
        <v>63728.125</v>
      </c>
    </row>
    <row r="748" spans="2:12" x14ac:dyDescent="0.25">
      <c r="B748" s="49" t="s">
        <v>1001</v>
      </c>
      <c r="C748" s="49" t="s">
        <v>179</v>
      </c>
      <c r="D748" s="51" t="s">
        <v>2000</v>
      </c>
      <c r="E748" s="48" t="s">
        <v>3893</v>
      </c>
      <c r="F748" s="48" t="s">
        <v>2962</v>
      </c>
      <c r="G748" s="48" t="s">
        <v>33</v>
      </c>
      <c r="H748" s="57">
        <v>29590</v>
      </c>
      <c r="I748" s="56">
        <v>400117</v>
      </c>
      <c r="J748" s="53">
        <v>45489</v>
      </c>
      <c r="K748" s="54">
        <v>8</v>
      </c>
      <c r="L748" s="56">
        <f>INDEX(Sales_Reps!$B$2:$K$11,MATCH(Orders!K748,Sales_Reps!$G$2:$G$11,0),MATCH(Sales_Reps!$K$2,Sales_Reps!$B$2:$K$2,0))*I748</f>
        <v>36010.53</v>
      </c>
    </row>
    <row r="749" spans="2:12" x14ac:dyDescent="0.25">
      <c r="B749" s="49" t="s">
        <v>1002</v>
      </c>
      <c r="C749" s="49" t="s">
        <v>174</v>
      </c>
      <c r="D749" s="51" t="s">
        <v>2001</v>
      </c>
      <c r="E749" s="48" t="s">
        <v>3894</v>
      </c>
      <c r="F749" s="48" t="s">
        <v>2963</v>
      </c>
      <c r="G749" s="48" t="s">
        <v>108</v>
      </c>
      <c r="H749" s="57">
        <v>95619</v>
      </c>
      <c r="I749" s="56">
        <v>524148</v>
      </c>
      <c r="J749" s="53">
        <v>45436</v>
      </c>
      <c r="K749" s="54">
        <v>8</v>
      </c>
      <c r="L749" s="56">
        <f>INDEX(Sales_Reps!$B$2:$K$11,MATCH(Orders!K749,Sales_Reps!$G$2:$G$11,0),MATCH(Sales_Reps!$K$2,Sales_Reps!$B$2:$K$2,0))*I749</f>
        <v>47173.32</v>
      </c>
    </row>
    <row r="750" spans="2:12" x14ac:dyDescent="0.25">
      <c r="B750" s="49" t="s">
        <v>1003</v>
      </c>
      <c r="C750" s="49" t="s">
        <v>124</v>
      </c>
      <c r="D750" s="51" t="s">
        <v>2002</v>
      </c>
      <c r="E750" s="48" t="s">
        <v>3895</v>
      </c>
      <c r="F750" s="48" t="s">
        <v>2964</v>
      </c>
      <c r="G750" s="48" t="s">
        <v>32</v>
      </c>
      <c r="H750" s="57">
        <v>61950</v>
      </c>
      <c r="I750" s="56">
        <v>566482</v>
      </c>
      <c r="J750" s="53">
        <v>45396</v>
      </c>
      <c r="K750" s="54">
        <v>5</v>
      </c>
      <c r="L750" s="56">
        <f>INDEX(Sales_Reps!$B$2:$K$11,MATCH(Orders!K750,Sales_Reps!$G$2:$G$11,0),MATCH(Sales_Reps!$K$2,Sales_Reps!$B$2:$K$2,0))*I750</f>
        <v>56648.200000000004</v>
      </c>
    </row>
    <row r="751" spans="2:12" x14ac:dyDescent="0.25">
      <c r="B751" s="49" t="s">
        <v>1004</v>
      </c>
      <c r="C751" s="49" t="s">
        <v>184</v>
      </c>
      <c r="D751" s="51" t="s">
        <v>2003</v>
      </c>
      <c r="E751" s="48" t="s">
        <v>3896</v>
      </c>
      <c r="F751" s="48" t="s">
        <v>2965</v>
      </c>
      <c r="G751" s="48" t="s">
        <v>105</v>
      </c>
      <c r="H751" s="57">
        <v>84314</v>
      </c>
      <c r="I751" s="56">
        <v>459949</v>
      </c>
      <c r="J751" s="53">
        <v>45609</v>
      </c>
      <c r="K751" s="54">
        <v>3</v>
      </c>
      <c r="L751" s="56">
        <f>INDEX(Sales_Reps!$B$2:$K$11,MATCH(Orders!K751,Sales_Reps!$G$2:$G$11,0),MATCH(Sales_Reps!$K$2,Sales_Reps!$B$2:$K$2,0))*I751</f>
        <v>55193.88</v>
      </c>
    </row>
    <row r="752" spans="2:12" x14ac:dyDescent="0.25">
      <c r="B752" s="49" t="s">
        <v>1005</v>
      </c>
      <c r="C752" s="49" t="s">
        <v>197</v>
      </c>
      <c r="D752" s="51" t="s">
        <v>2004</v>
      </c>
      <c r="E752" s="48" t="s">
        <v>3897</v>
      </c>
      <c r="F752" s="48" t="s">
        <v>2966</v>
      </c>
      <c r="G752" s="48" t="s">
        <v>24</v>
      </c>
      <c r="H752" s="57">
        <v>69870</v>
      </c>
      <c r="I752" s="56">
        <v>509004</v>
      </c>
      <c r="J752" s="53">
        <v>45448</v>
      </c>
      <c r="K752" s="54">
        <v>9</v>
      </c>
      <c r="L752" s="56">
        <f>INDEX(Sales_Reps!$B$2:$K$11,MATCH(Orders!K752,Sales_Reps!$G$2:$G$11,0),MATCH(Sales_Reps!$K$2,Sales_Reps!$B$2:$K$2,0))*I752</f>
        <v>40720.32</v>
      </c>
    </row>
    <row r="753" spans="2:12" x14ac:dyDescent="0.25">
      <c r="B753" s="49" t="s">
        <v>1006</v>
      </c>
      <c r="C753" s="49" t="s">
        <v>177</v>
      </c>
      <c r="D753" s="51" t="s">
        <v>2005</v>
      </c>
      <c r="E753" s="48" t="s">
        <v>3898</v>
      </c>
      <c r="F753" s="48" t="s">
        <v>2967</v>
      </c>
      <c r="G753" s="48" t="s">
        <v>40</v>
      </c>
      <c r="H753" s="57">
        <v>65173</v>
      </c>
      <c r="I753" s="56">
        <v>420692</v>
      </c>
      <c r="J753" s="53">
        <v>45555</v>
      </c>
      <c r="K753" s="54">
        <v>2</v>
      </c>
      <c r="L753" s="56">
        <f>INDEX(Sales_Reps!$B$2:$K$11,MATCH(Orders!K753,Sales_Reps!$G$2:$G$11,0),MATCH(Sales_Reps!$K$2,Sales_Reps!$B$2:$K$2,0))*I753</f>
        <v>52586.5</v>
      </c>
    </row>
    <row r="754" spans="2:12" x14ac:dyDescent="0.25">
      <c r="B754" s="49" t="s">
        <v>1007</v>
      </c>
      <c r="C754" s="49" t="s">
        <v>196</v>
      </c>
      <c r="D754" s="51" t="s">
        <v>2006</v>
      </c>
      <c r="E754" s="48" t="s">
        <v>3899</v>
      </c>
      <c r="F754" s="48" t="s">
        <v>2968</v>
      </c>
      <c r="G754" s="48" t="s">
        <v>16</v>
      </c>
      <c r="H754" s="57">
        <v>98373</v>
      </c>
      <c r="I754" s="56">
        <v>496781</v>
      </c>
      <c r="J754" s="53">
        <v>45383</v>
      </c>
      <c r="K754" s="54">
        <v>8</v>
      </c>
      <c r="L754" s="56">
        <f>INDEX(Sales_Reps!$B$2:$K$11,MATCH(Orders!K754,Sales_Reps!$G$2:$G$11,0),MATCH(Sales_Reps!$K$2,Sales_Reps!$B$2:$K$2,0))*I754</f>
        <v>44710.29</v>
      </c>
    </row>
    <row r="755" spans="2:12" x14ac:dyDescent="0.25">
      <c r="B755" s="49" t="s">
        <v>1008</v>
      </c>
      <c r="C755" s="49" t="s">
        <v>213</v>
      </c>
      <c r="D755" s="51" t="s">
        <v>2007</v>
      </c>
      <c r="E755" s="48" t="s">
        <v>3900</v>
      </c>
      <c r="F755" s="48" t="s">
        <v>2969</v>
      </c>
      <c r="G755" s="48" t="s">
        <v>8</v>
      </c>
      <c r="H755" s="57">
        <v>15264</v>
      </c>
      <c r="I755" s="56">
        <v>512790</v>
      </c>
      <c r="J755" s="53">
        <v>45360</v>
      </c>
      <c r="K755" s="54">
        <v>4</v>
      </c>
      <c r="L755" s="56">
        <f>INDEX(Sales_Reps!$B$2:$K$11,MATCH(Orders!K755,Sales_Reps!$G$2:$G$11,0),MATCH(Sales_Reps!$K$2,Sales_Reps!$B$2:$K$2,0))*I755</f>
        <v>56406.9</v>
      </c>
    </row>
    <row r="756" spans="2:12" x14ac:dyDescent="0.25">
      <c r="B756" s="49" t="s">
        <v>1009</v>
      </c>
      <c r="C756" s="49" t="s">
        <v>209</v>
      </c>
      <c r="D756" s="51" t="s">
        <v>2008</v>
      </c>
      <c r="E756" s="48" t="s">
        <v>3901</v>
      </c>
      <c r="F756" s="48" t="s">
        <v>2970</v>
      </c>
      <c r="G756" s="48" t="s">
        <v>23</v>
      </c>
      <c r="H756" s="57">
        <v>5747</v>
      </c>
      <c r="I756" s="56">
        <v>519078</v>
      </c>
      <c r="J756" s="53">
        <v>45472</v>
      </c>
      <c r="K756" s="54">
        <v>5</v>
      </c>
      <c r="L756" s="56">
        <f>INDEX(Sales_Reps!$B$2:$K$11,MATCH(Orders!K756,Sales_Reps!$G$2:$G$11,0),MATCH(Sales_Reps!$K$2,Sales_Reps!$B$2:$K$2,0))*I756</f>
        <v>51907.8</v>
      </c>
    </row>
    <row r="757" spans="2:12" x14ac:dyDescent="0.25">
      <c r="B757" s="49" t="s">
        <v>1010</v>
      </c>
      <c r="C757" s="49" t="s">
        <v>175</v>
      </c>
      <c r="D757" s="51" t="s">
        <v>2009</v>
      </c>
      <c r="E757" s="48" t="s">
        <v>3902</v>
      </c>
      <c r="F757" s="48" t="s">
        <v>2971</v>
      </c>
      <c r="G757" s="48" t="s">
        <v>30</v>
      </c>
      <c r="H757" s="57">
        <v>42833</v>
      </c>
      <c r="I757" s="56">
        <v>567321</v>
      </c>
      <c r="J757" s="53">
        <v>45426</v>
      </c>
      <c r="K757" s="54">
        <v>7</v>
      </c>
      <c r="L757" s="56">
        <f>INDEX(Sales_Reps!$B$2:$K$11,MATCH(Orders!K757,Sales_Reps!$G$2:$G$11,0),MATCH(Sales_Reps!$K$2,Sales_Reps!$B$2:$K$2,0))*I757</f>
        <v>51058.89</v>
      </c>
    </row>
    <row r="758" spans="2:12" x14ac:dyDescent="0.25">
      <c r="B758" s="49" t="s">
        <v>1011</v>
      </c>
      <c r="C758" s="49" t="s">
        <v>168</v>
      </c>
      <c r="D758" s="51" t="s">
        <v>2010</v>
      </c>
      <c r="E758" s="48" t="s">
        <v>3903</v>
      </c>
      <c r="F758" s="48" t="s">
        <v>2972</v>
      </c>
      <c r="G758" s="48" t="s">
        <v>10</v>
      </c>
      <c r="H758" s="57">
        <v>83773</v>
      </c>
      <c r="I758" s="56">
        <v>503163</v>
      </c>
      <c r="J758" s="53">
        <v>45648</v>
      </c>
      <c r="K758" s="54">
        <v>1</v>
      </c>
      <c r="L758" s="56">
        <f>INDEX(Sales_Reps!$B$2:$K$11,MATCH(Orders!K758,Sales_Reps!$G$2:$G$11,0),MATCH(Sales_Reps!$K$2,Sales_Reps!$B$2:$K$2,0))*I758</f>
        <v>75474.45</v>
      </c>
    </row>
    <row r="759" spans="2:12" x14ac:dyDescent="0.25">
      <c r="B759" s="49" t="s">
        <v>1012</v>
      </c>
      <c r="C759" s="49" t="s">
        <v>154</v>
      </c>
      <c r="D759" s="51" t="s">
        <v>2011</v>
      </c>
      <c r="E759" s="48" t="s">
        <v>3904</v>
      </c>
      <c r="F759" s="48" t="s">
        <v>2973</v>
      </c>
      <c r="G759" s="48" t="s">
        <v>35</v>
      </c>
      <c r="H759" s="57">
        <v>32852</v>
      </c>
      <c r="I759" s="56">
        <v>473301</v>
      </c>
      <c r="J759" s="53">
        <v>45411</v>
      </c>
      <c r="K759" s="54">
        <v>4</v>
      </c>
      <c r="L759" s="56">
        <f>INDEX(Sales_Reps!$B$2:$K$11,MATCH(Orders!K759,Sales_Reps!$G$2:$G$11,0),MATCH(Sales_Reps!$K$2,Sales_Reps!$B$2:$K$2,0))*I759</f>
        <v>52063.11</v>
      </c>
    </row>
    <row r="760" spans="2:12" x14ac:dyDescent="0.25">
      <c r="B760" s="49" t="s">
        <v>1013</v>
      </c>
      <c r="C760" s="49" t="s">
        <v>178</v>
      </c>
      <c r="D760" s="51" t="s">
        <v>2012</v>
      </c>
      <c r="E760" s="48" t="s">
        <v>3905</v>
      </c>
      <c r="F760" s="48" t="s">
        <v>2549</v>
      </c>
      <c r="G760" s="48" t="s">
        <v>59</v>
      </c>
      <c r="H760" s="57">
        <v>68138</v>
      </c>
      <c r="I760" s="56">
        <v>488185</v>
      </c>
      <c r="J760" s="53">
        <v>45357</v>
      </c>
      <c r="K760" s="54">
        <v>2</v>
      </c>
      <c r="L760" s="56">
        <f>INDEX(Sales_Reps!$B$2:$K$11,MATCH(Orders!K760,Sales_Reps!$G$2:$G$11,0),MATCH(Sales_Reps!$K$2,Sales_Reps!$B$2:$K$2,0))*I760</f>
        <v>61023.125</v>
      </c>
    </row>
    <row r="761" spans="2:12" x14ac:dyDescent="0.25">
      <c r="B761" s="49" t="s">
        <v>1014</v>
      </c>
      <c r="C761" s="49" t="s">
        <v>135</v>
      </c>
      <c r="D761" s="51" t="s">
        <v>2013</v>
      </c>
      <c r="E761" s="48" t="s">
        <v>3906</v>
      </c>
      <c r="F761" s="48" t="s">
        <v>2974</v>
      </c>
      <c r="G761" s="48" t="s">
        <v>18</v>
      </c>
      <c r="H761" s="57">
        <v>80712</v>
      </c>
      <c r="I761" s="56">
        <v>452848</v>
      </c>
      <c r="J761" s="53">
        <v>45578</v>
      </c>
      <c r="K761" s="54">
        <v>1</v>
      </c>
      <c r="L761" s="56">
        <f>INDEX(Sales_Reps!$B$2:$K$11,MATCH(Orders!K761,Sales_Reps!$G$2:$G$11,0),MATCH(Sales_Reps!$K$2,Sales_Reps!$B$2:$K$2,0))*I761</f>
        <v>67927.199999999997</v>
      </c>
    </row>
    <row r="762" spans="2:12" x14ac:dyDescent="0.25">
      <c r="B762" s="49" t="s">
        <v>1015</v>
      </c>
      <c r="C762" s="49" t="s">
        <v>135</v>
      </c>
      <c r="D762" s="51" t="s">
        <v>2014</v>
      </c>
      <c r="E762" s="48" t="s">
        <v>3907</v>
      </c>
      <c r="F762" s="48" t="s">
        <v>2975</v>
      </c>
      <c r="G762" s="48" t="s">
        <v>14</v>
      </c>
      <c r="H762" s="57">
        <v>44827</v>
      </c>
      <c r="I762" s="56">
        <v>410837</v>
      </c>
      <c r="J762" s="53">
        <v>45300</v>
      </c>
      <c r="K762" s="54">
        <v>5</v>
      </c>
      <c r="L762" s="56">
        <f>INDEX(Sales_Reps!$B$2:$K$11,MATCH(Orders!K762,Sales_Reps!$G$2:$G$11,0),MATCH(Sales_Reps!$K$2,Sales_Reps!$B$2:$K$2,0))*I762</f>
        <v>41083.700000000004</v>
      </c>
    </row>
    <row r="763" spans="2:12" x14ac:dyDescent="0.25">
      <c r="B763" s="49" t="s">
        <v>1016</v>
      </c>
      <c r="C763" s="49" t="s">
        <v>189</v>
      </c>
      <c r="D763" s="51" t="s">
        <v>2015</v>
      </c>
      <c r="E763" s="48" t="s">
        <v>3908</v>
      </c>
      <c r="F763" s="48" t="s">
        <v>2976</v>
      </c>
      <c r="G763" s="48" t="s">
        <v>22</v>
      </c>
      <c r="H763" s="57">
        <v>16535</v>
      </c>
      <c r="I763" s="56">
        <v>496525</v>
      </c>
      <c r="J763" s="53">
        <v>45431</v>
      </c>
      <c r="K763" s="54">
        <v>5</v>
      </c>
      <c r="L763" s="56">
        <f>INDEX(Sales_Reps!$B$2:$K$11,MATCH(Orders!K763,Sales_Reps!$G$2:$G$11,0),MATCH(Sales_Reps!$K$2,Sales_Reps!$B$2:$K$2,0))*I763</f>
        <v>49652.5</v>
      </c>
    </row>
    <row r="764" spans="2:12" x14ac:dyDescent="0.25">
      <c r="B764" s="49" t="s">
        <v>1017</v>
      </c>
      <c r="C764" s="49" t="s">
        <v>174</v>
      </c>
      <c r="D764" s="51" t="s">
        <v>2016</v>
      </c>
      <c r="E764" s="48" t="s">
        <v>3909</v>
      </c>
      <c r="F764" s="48" t="s">
        <v>2977</v>
      </c>
      <c r="G764" s="48" t="s">
        <v>25</v>
      </c>
      <c r="H764" s="57">
        <v>60230</v>
      </c>
      <c r="I764" s="56">
        <v>452930</v>
      </c>
      <c r="J764" s="53">
        <v>45454</v>
      </c>
      <c r="K764" s="54">
        <v>8</v>
      </c>
      <c r="L764" s="56">
        <f>INDEX(Sales_Reps!$B$2:$K$11,MATCH(Orders!K764,Sales_Reps!$G$2:$G$11,0),MATCH(Sales_Reps!$K$2,Sales_Reps!$B$2:$K$2,0))*I764</f>
        <v>40763.699999999997</v>
      </c>
    </row>
    <row r="765" spans="2:12" x14ac:dyDescent="0.25">
      <c r="B765" s="49" t="s">
        <v>1018</v>
      </c>
      <c r="C765" s="49" t="s">
        <v>125</v>
      </c>
      <c r="D765" s="51" t="s">
        <v>2017</v>
      </c>
      <c r="E765" s="48" t="s">
        <v>3910</v>
      </c>
      <c r="F765" s="48" t="s">
        <v>2743</v>
      </c>
      <c r="G765" s="48" t="s">
        <v>28</v>
      </c>
      <c r="H765" s="57">
        <v>3775</v>
      </c>
      <c r="I765" s="56">
        <v>460176</v>
      </c>
      <c r="J765" s="53">
        <v>45929</v>
      </c>
      <c r="K765" s="54">
        <v>7</v>
      </c>
      <c r="L765" s="56">
        <f>INDEX(Sales_Reps!$B$2:$K$11,MATCH(Orders!K765,Sales_Reps!$G$2:$G$11,0),MATCH(Sales_Reps!$K$2,Sales_Reps!$B$2:$K$2,0))*I765</f>
        <v>41415.839999999997</v>
      </c>
    </row>
    <row r="766" spans="2:12" x14ac:dyDescent="0.25">
      <c r="B766" s="49" t="s">
        <v>1019</v>
      </c>
      <c r="C766" s="49" t="s">
        <v>133</v>
      </c>
      <c r="D766" s="51" t="s">
        <v>2018</v>
      </c>
      <c r="E766" s="48" t="s">
        <v>3911</v>
      </c>
      <c r="F766" s="48" t="s">
        <v>2790</v>
      </c>
      <c r="G766" s="48" t="s">
        <v>57</v>
      </c>
      <c r="H766" s="57">
        <v>52028</v>
      </c>
      <c r="I766" s="56">
        <v>606848</v>
      </c>
      <c r="J766" s="53">
        <v>45913</v>
      </c>
      <c r="K766" s="54">
        <v>9</v>
      </c>
      <c r="L766" s="56">
        <f>INDEX(Sales_Reps!$B$2:$K$11,MATCH(Orders!K766,Sales_Reps!$G$2:$G$11,0),MATCH(Sales_Reps!$K$2,Sales_Reps!$B$2:$K$2,0))*I766</f>
        <v>48547.840000000004</v>
      </c>
    </row>
    <row r="767" spans="2:12" x14ac:dyDescent="0.25">
      <c r="B767" s="49" t="s">
        <v>1020</v>
      </c>
      <c r="C767" s="49" t="s">
        <v>174</v>
      </c>
      <c r="D767" s="51" t="s">
        <v>2019</v>
      </c>
      <c r="E767" s="48" t="s">
        <v>3912</v>
      </c>
      <c r="F767" s="48" t="s">
        <v>2978</v>
      </c>
      <c r="G767" s="48" t="s">
        <v>47</v>
      </c>
      <c r="H767" s="57">
        <v>33848</v>
      </c>
      <c r="I767" s="56">
        <v>605355</v>
      </c>
      <c r="J767" s="53">
        <v>45665</v>
      </c>
      <c r="K767" s="54">
        <v>7</v>
      </c>
      <c r="L767" s="56">
        <f>INDEX(Sales_Reps!$B$2:$K$11,MATCH(Orders!K767,Sales_Reps!$G$2:$G$11,0),MATCH(Sales_Reps!$K$2,Sales_Reps!$B$2:$K$2,0))*I767</f>
        <v>54481.95</v>
      </c>
    </row>
    <row r="768" spans="2:12" x14ac:dyDescent="0.25">
      <c r="B768" s="49" t="s">
        <v>1021</v>
      </c>
      <c r="C768" s="49" t="s">
        <v>145</v>
      </c>
      <c r="D768" s="51" t="s">
        <v>2020</v>
      </c>
      <c r="E768" s="48" t="s">
        <v>3913</v>
      </c>
      <c r="F768" s="48" t="s">
        <v>2979</v>
      </c>
      <c r="G768" s="48" t="s">
        <v>54</v>
      </c>
      <c r="H768" s="57">
        <v>74355</v>
      </c>
      <c r="I768" s="56">
        <v>532187</v>
      </c>
      <c r="J768" s="53">
        <v>45740</v>
      </c>
      <c r="K768" s="54">
        <v>7</v>
      </c>
      <c r="L768" s="56">
        <f>INDEX(Sales_Reps!$B$2:$K$11,MATCH(Orders!K768,Sales_Reps!$G$2:$G$11,0),MATCH(Sales_Reps!$K$2,Sales_Reps!$B$2:$K$2,0))*I768</f>
        <v>47896.83</v>
      </c>
    </row>
    <row r="769" spans="2:12" x14ac:dyDescent="0.25">
      <c r="B769" s="49" t="s">
        <v>1022</v>
      </c>
      <c r="C769" s="49" t="s">
        <v>148</v>
      </c>
      <c r="D769" s="51" t="s">
        <v>2021</v>
      </c>
      <c r="E769" s="48" t="s">
        <v>3914</v>
      </c>
      <c r="F769" s="48" t="s">
        <v>2980</v>
      </c>
      <c r="G769" s="48" t="s">
        <v>12</v>
      </c>
      <c r="H769" s="57">
        <v>2336</v>
      </c>
      <c r="I769" s="56">
        <v>660519</v>
      </c>
      <c r="J769" s="53">
        <v>45874</v>
      </c>
      <c r="K769" s="54">
        <v>9</v>
      </c>
      <c r="L769" s="56">
        <f>INDEX(Sales_Reps!$B$2:$K$11,MATCH(Orders!K769,Sales_Reps!$G$2:$G$11,0),MATCH(Sales_Reps!$K$2,Sales_Reps!$B$2:$K$2,0))*I769</f>
        <v>52841.520000000004</v>
      </c>
    </row>
    <row r="770" spans="2:12" x14ac:dyDescent="0.25">
      <c r="B770" s="49" t="s">
        <v>1023</v>
      </c>
      <c r="C770" s="49" t="s">
        <v>192</v>
      </c>
      <c r="D770" s="51" t="s">
        <v>2022</v>
      </c>
      <c r="E770" s="48" t="s">
        <v>3915</v>
      </c>
      <c r="F770" s="48" t="s">
        <v>2981</v>
      </c>
      <c r="G770" s="48" t="s">
        <v>44</v>
      </c>
      <c r="H770" s="57">
        <v>49029</v>
      </c>
      <c r="I770" s="56">
        <v>639793</v>
      </c>
      <c r="J770" s="53">
        <v>46007</v>
      </c>
      <c r="K770" s="54">
        <v>6</v>
      </c>
      <c r="L770" s="56">
        <f>INDEX(Sales_Reps!$B$2:$K$11,MATCH(Orders!K770,Sales_Reps!$G$2:$G$11,0),MATCH(Sales_Reps!$K$2,Sales_Reps!$B$2:$K$2,0))*I770</f>
        <v>63979.3</v>
      </c>
    </row>
    <row r="771" spans="2:12" x14ac:dyDescent="0.25">
      <c r="B771" s="49" t="s">
        <v>1024</v>
      </c>
      <c r="C771" s="49" t="s">
        <v>217</v>
      </c>
      <c r="D771" s="51" t="s">
        <v>2023</v>
      </c>
      <c r="E771" s="48" t="s">
        <v>3916</v>
      </c>
      <c r="F771" s="48" t="s">
        <v>2982</v>
      </c>
      <c r="G771" s="48" t="s">
        <v>34</v>
      </c>
      <c r="H771" s="57">
        <v>75422</v>
      </c>
      <c r="I771" s="56">
        <v>660347</v>
      </c>
      <c r="J771" s="53">
        <v>45833</v>
      </c>
      <c r="K771" s="54">
        <v>4</v>
      </c>
      <c r="L771" s="56">
        <f>INDEX(Sales_Reps!$B$2:$K$11,MATCH(Orders!K771,Sales_Reps!$G$2:$G$11,0),MATCH(Sales_Reps!$K$2,Sales_Reps!$B$2:$K$2,0))*I771</f>
        <v>72638.17</v>
      </c>
    </row>
    <row r="772" spans="2:12" x14ac:dyDescent="0.25">
      <c r="B772" s="49" t="s">
        <v>1025</v>
      </c>
      <c r="C772" s="49" t="s">
        <v>181</v>
      </c>
      <c r="D772" s="51" t="s">
        <v>2024</v>
      </c>
      <c r="E772" s="48" t="s">
        <v>3917</v>
      </c>
      <c r="F772" s="48" t="s">
        <v>2983</v>
      </c>
      <c r="G772" s="48" t="s">
        <v>44</v>
      </c>
      <c r="H772" s="57">
        <v>6899</v>
      </c>
      <c r="I772" s="56">
        <v>588380</v>
      </c>
      <c r="J772" s="53">
        <v>45674</v>
      </c>
      <c r="K772" s="54">
        <v>3</v>
      </c>
      <c r="L772" s="56">
        <f>INDEX(Sales_Reps!$B$2:$K$11,MATCH(Orders!K772,Sales_Reps!$G$2:$G$11,0),MATCH(Sales_Reps!$K$2,Sales_Reps!$B$2:$K$2,0))*I772</f>
        <v>70605.599999999991</v>
      </c>
    </row>
    <row r="773" spans="2:12" x14ac:dyDescent="0.25">
      <c r="B773" s="49" t="s">
        <v>1026</v>
      </c>
      <c r="C773" s="49" t="s">
        <v>162</v>
      </c>
      <c r="D773" s="51" t="s">
        <v>2025</v>
      </c>
      <c r="E773" s="48" t="s">
        <v>3918</v>
      </c>
      <c r="F773" s="48" t="s">
        <v>2984</v>
      </c>
      <c r="G773" s="48" t="s">
        <v>8</v>
      </c>
      <c r="H773" s="57">
        <v>17747</v>
      </c>
      <c r="I773" s="56">
        <v>602393</v>
      </c>
      <c r="J773" s="53">
        <v>45854</v>
      </c>
      <c r="K773" s="54">
        <v>8</v>
      </c>
      <c r="L773" s="56">
        <f>INDEX(Sales_Reps!$B$2:$K$11,MATCH(Orders!K773,Sales_Reps!$G$2:$G$11,0),MATCH(Sales_Reps!$K$2,Sales_Reps!$B$2:$K$2,0))*I773</f>
        <v>54215.369999999995</v>
      </c>
    </row>
    <row r="774" spans="2:12" x14ac:dyDescent="0.25">
      <c r="B774" s="49" t="s">
        <v>1027</v>
      </c>
      <c r="C774" s="49" t="s">
        <v>128</v>
      </c>
      <c r="D774" s="51" t="s">
        <v>2026</v>
      </c>
      <c r="E774" s="48" t="s">
        <v>3919</v>
      </c>
      <c r="F774" s="48" t="s">
        <v>2340</v>
      </c>
      <c r="G774" s="48" t="s">
        <v>7</v>
      </c>
      <c r="H774" s="57">
        <v>37094</v>
      </c>
      <c r="I774" s="56">
        <v>695729</v>
      </c>
      <c r="J774" s="53">
        <v>45846</v>
      </c>
      <c r="K774" s="54">
        <v>7</v>
      </c>
      <c r="L774" s="56">
        <f>INDEX(Sales_Reps!$B$2:$K$11,MATCH(Orders!K774,Sales_Reps!$G$2:$G$11,0),MATCH(Sales_Reps!$K$2,Sales_Reps!$B$2:$K$2,0))*I774</f>
        <v>62615.61</v>
      </c>
    </row>
    <row r="775" spans="2:12" x14ac:dyDescent="0.25">
      <c r="B775" s="49" t="s">
        <v>1028</v>
      </c>
      <c r="C775" s="49" t="s">
        <v>194</v>
      </c>
      <c r="D775" s="51" t="s">
        <v>2027</v>
      </c>
      <c r="E775" s="48" t="s">
        <v>3920</v>
      </c>
      <c r="F775" s="48" t="s">
        <v>2985</v>
      </c>
      <c r="G775" s="48" t="s">
        <v>108</v>
      </c>
      <c r="H775" s="57">
        <v>59370</v>
      </c>
      <c r="I775" s="56">
        <v>671503</v>
      </c>
      <c r="J775" s="53">
        <v>46013</v>
      </c>
      <c r="K775" s="54">
        <v>9</v>
      </c>
      <c r="L775" s="56">
        <f>INDEX(Sales_Reps!$B$2:$K$11,MATCH(Orders!K775,Sales_Reps!$G$2:$G$11,0),MATCH(Sales_Reps!$K$2,Sales_Reps!$B$2:$K$2,0))*I775</f>
        <v>53720.24</v>
      </c>
    </row>
    <row r="776" spans="2:12" x14ac:dyDescent="0.25">
      <c r="B776" s="49" t="s">
        <v>1029</v>
      </c>
      <c r="C776" s="49" t="s">
        <v>208</v>
      </c>
      <c r="D776" s="51" t="s">
        <v>2028</v>
      </c>
      <c r="E776" s="48" t="s">
        <v>3921</v>
      </c>
      <c r="F776" s="48" t="s">
        <v>2986</v>
      </c>
      <c r="G776" s="48" t="s">
        <v>23</v>
      </c>
      <c r="H776" s="57">
        <v>46685</v>
      </c>
      <c r="I776" s="56">
        <v>515314</v>
      </c>
      <c r="J776" s="53">
        <v>45723</v>
      </c>
      <c r="K776" s="54">
        <v>2</v>
      </c>
      <c r="L776" s="56">
        <f>INDEX(Sales_Reps!$B$2:$K$11,MATCH(Orders!K776,Sales_Reps!$G$2:$G$11,0),MATCH(Sales_Reps!$K$2,Sales_Reps!$B$2:$K$2,0))*I776</f>
        <v>64414.25</v>
      </c>
    </row>
    <row r="777" spans="2:12" x14ac:dyDescent="0.25">
      <c r="B777" s="49" t="s">
        <v>1030</v>
      </c>
      <c r="C777" s="49" t="s">
        <v>203</v>
      </c>
      <c r="D777" s="51" t="s">
        <v>2029</v>
      </c>
      <c r="E777" s="48" t="s">
        <v>3922</v>
      </c>
      <c r="F777" s="48" t="s">
        <v>2987</v>
      </c>
      <c r="G777" s="48" t="s">
        <v>25</v>
      </c>
      <c r="H777" s="57">
        <v>80348</v>
      </c>
      <c r="I777" s="56">
        <v>534060</v>
      </c>
      <c r="J777" s="53">
        <v>45994</v>
      </c>
      <c r="K777" s="54">
        <v>2</v>
      </c>
      <c r="L777" s="56">
        <f>INDEX(Sales_Reps!$B$2:$K$11,MATCH(Orders!K777,Sales_Reps!$G$2:$G$11,0),MATCH(Sales_Reps!$K$2,Sales_Reps!$B$2:$K$2,0))*I777</f>
        <v>66757.5</v>
      </c>
    </row>
    <row r="778" spans="2:12" x14ac:dyDescent="0.25">
      <c r="B778" s="49" t="s">
        <v>1031</v>
      </c>
      <c r="C778" s="49" t="s">
        <v>213</v>
      </c>
      <c r="D778" s="51" t="s">
        <v>2030</v>
      </c>
      <c r="E778" s="48" t="s">
        <v>3923</v>
      </c>
      <c r="F778" s="48" t="s">
        <v>2988</v>
      </c>
      <c r="G778" s="48" t="s">
        <v>24</v>
      </c>
      <c r="H778" s="57">
        <v>98230</v>
      </c>
      <c r="I778" s="56">
        <v>471443</v>
      </c>
      <c r="J778" s="53">
        <v>45849</v>
      </c>
      <c r="K778" s="54">
        <v>7</v>
      </c>
      <c r="L778" s="56">
        <f>INDEX(Sales_Reps!$B$2:$K$11,MATCH(Orders!K778,Sales_Reps!$G$2:$G$11,0),MATCH(Sales_Reps!$K$2,Sales_Reps!$B$2:$K$2,0))*I778</f>
        <v>42429.869999999995</v>
      </c>
    </row>
    <row r="779" spans="2:12" x14ac:dyDescent="0.25">
      <c r="B779" s="49" t="s">
        <v>1032</v>
      </c>
      <c r="C779" s="49" t="s">
        <v>195</v>
      </c>
      <c r="D779" s="51" t="s">
        <v>2031</v>
      </c>
      <c r="E779" s="48" t="s">
        <v>3924</v>
      </c>
      <c r="F779" s="48" t="s">
        <v>2989</v>
      </c>
      <c r="G779" s="48" t="s">
        <v>102</v>
      </c>
      <c r="H779" s="57">
        <v>89795</v>
      </c>
      <c r="I779" s="56">
        <v>456672</v>
      </c>
      <c r="J779" s="53">
        <v>45953</v>
      </c>
      <c r="K779" s="54">
        <v>4</v>
      </c>
      <c r="L779" s="56">
        <f>INDEX(Sales_Reps!$B$2:$K$11,MATCH(Orders!K779,Sales_Reps!$G$2:$G$11,0),MATCH(Sales_Reps!$K$2,Sales_Reps!$B$2:$K$2,0))*I779</f>
        <v>50233.919999999998</v>
      </c>
    </row>
    <row r="780" spans="2:12" x14ac:dyDescent="0.25">
      <c r="B780" s="49" t="s">
        <v>1033</v>
      </c>
      <c r="C780" s="49" t="s">
        <v>176</v>
      </c>
      <c r="D780" s="51" t="s">
        <v>2032</v>
      </c>
      <c r="E780" s="48" t="s">
        <v>3925</v>
      </c>
      <c r="F780" s="48" t="s">
        <v>2990</v>
      </c>
      <c r="G780" s="48" t="s">
        <v>30</v>
      </c>
      <c r="H780" s="57">
        <v>91415</v>
      </c>
      <c r="I780" s="56">
        <v>574370</v>
      </c>
      <c r="J780" s="53">
        <v>45735</v>
      </c>
      <c r="K780" s="54">
        <v>5</v>
      </c>
      <c r="L780" s="56">
        <f>INDEX(Sales_Reps!$B$2:$K$11,MATCH(Orders!K780,Sales_Reps!$G$2:$G$11,0),MATCH(Sales_Reps!$K$2,Sales_Reps!$B$2:$K$2,0))*I780</f>
        <v>57437</v>
      </c>
    </row>
    <row r="781" spans="2:12" x14ac:dyDescent="0.25">
      <c r="B781" s="49" t="s">
        <v>1034</v>
      </c>
      <c r="C781" s="49" t="s">
        <v>215</v>
      </c>
      <c r="D781" s="51" t="s">
        <v>2033</v>
      </c>
      <c r="E781" s="48" t="s">
        <v>3926</v>
      </c>
      <c r="F781" s="48" t="s">
        <v>2991</v>
      </c>
      <c r="G781" s="48" t="s">
        <v>33</v>
      </c>
      <c r="H781" s="57">
        <v>44961</v>
      </c>
      <c r="I781" s="56">
        <v>539549</v>
      </c>
      <c r="J781" s="53">
        <v>45964</v>
      </c>
      <c r="K781" s="54">
        <v>5</v>
      </c>
      <c r="L781" s="56">
        <f>INDEX(Sales_Reps!$B$2:$K$11,MATCH(Orders!K781,Sales_Reps!$G$2:$G$11,0),MATCH(Sales_Reps!$K$2,Sales_Reps!$B$2:$K$2,0))*I781</f>
        <v>53954.9</v>
      </c>
    </row>
    <row r="782" spans="2:12" x14ac:dyDescent="0.25">
      <c r="B782" s="49" t="s">
        <v>1035</v>
      </c>
      <c r="C782" s="49" t="s">
        <v>195</v>
      </c>
      <c r="D782" s="51" t="s">
        <v>2034</v>
      </c>
      <c r="E782" s="48" t="s">
        <v>3927</v>
      </c>
      <c r="F782" s="48" t="s">
        <v>2992</v>
      </c>
      <c r="G782" s="48" t="s">
        <v>28</v>
      </c>
      <c r="H782" s="57">
        <v>92200</v>
      </c>
      <c r="I782" s="56">
        <v>606202</v>
      </c>
      <c r="J782" s="53">
        <v>45881</v>
      </c>
      <c r="K782" s="54">
        <v>3</v>
      </c>
      <c r="L782" s="56">
        <f>INDEX(Sales_Reps!$B$2:$K$11,MATCH(Orders!K782,Sales_Reps!$G$2:$G$11,0),MATCH(Sales_Reps!$K$2,Sales_Reps!$B$2:$K$2,0))*I782</f>
        <v>72744.239999999991</v>
      </c>
    </row>
    <row r="783" spans="2:12" x14ac:dyDescent="0.25">
      <c r="B783" s="49" t="s">
        <v>1036</v>
      </c>
      <c r="C783" s="49" t="s">
        <v>174</v>
      </c>
      <c r="D783" s="51" t="s">
        <v>2035</v>
      </c>
      <c r="E783" s="48" t="s">
        <v>3928</v>
      </c>
      <c r="F783" s="48" t="s">
        <v>2545</v>
      </c>
      <c r="G783" s="48" t="s">
        <v>7</v>
      </c>
      <c r="H783" s="57">
        <v>31772</v>
      </c>
      <c r="I783" s="56">
        <v>604919</v>
      </c>
      <c r="J783" s="53">
        <v>45807</v>
      </c>
      <c r="K783" s="54">
        <v>8</v>
      </c>
      <c r="L783" s="56">
        <f>INDEX(Sales_Reps!$B$2:$K$11,MATCH(Orders!K783,Sales_Reps!$G$2:$G$11,0),MATCH(Sales_Reps!$K$2,Sales_Reps!$B$2:$K$2,0))*I783</f>
        <v>54442.71</v>
      </c>
    </row>
    <row r="784" spans="2:12" x14ac:dyDescent="0.25">
      <c r="B784" s="49" t="s">
        <v>1037</v>
      </c>
      <c r="C784" s="49" t="s">
        <v>211</v>
      </c>
      <c r="D784" s="51" t="s">
        <v>2036</v>
      </c>
      <c r="E784" s="48" t="s">
        <v>3929</v>
      </c>
      <c r="F784" s="48" t="s">
        <v>2993</v>
      </c>
      <c r="G784" s="48" t="s">
        <v>40</v>
      </c>
      <c r="H784" s="57">
        <v>15233</v>
      </c>
      <c r="I784" s="56">
        <v>688939</v>
      </c>
      <c r="J784" s="53">
        <v>45910</v>
      </c>
      <c r="K784" s="54">
        <v>4</v>
      </c>
      <c r="L784" s="56">
        <f>INDEX(Sales_Reps!$B$2:$K$11,MATCH(Orders!K784,Sales_Reps!$G$2:$G$11,0),MATCH(Sales_Reps!$K$2,Sales_Reps!$B$2:$K$2,0))*I784</f>
        <v>75783.289999999994</v>
      </c>
    </row>
    <row r="785" spans="2:12" x14ac:dyDescent="0.25">
      <c r="B785" s="49" t="s">
        <v>1038</v>
      </c>
      <c r="C785" s="49" t="s">
        <v>121</v>
      </c>
      <c r="D785" s="51" t="s">
        <v>2037</v>
      </c>
      <c r="E785" s="48" t="s">
        <v>3930</v>
      </c>
      <c r="F785" s="48" t="s">
        <v>2994</v>
      </c>
      <c r="G785" s="48" t="s">
        <v>12</v>
      </c>
      <c r="H785" s="57">
        <v>65382</v>
      </c>
      <c r="I785" s="56">
        <v>581268</v>
      </c>
      <c r="J785" s="53">
        <v>45884</v>
      </c>
      <c r="K785" s="54">
        <v>7</v>
      </c>
      <c r="L785" s="56">
        <f>INDEX(Sales_Reps!$B$2:$K$11,MATCH(Orders!K785,Sales_Reps!$G$2:$G$11,0),MATCH(Sales_Reps!$K$2,Sales_Reps!$B$2:$K$2,0))*I785</f>
        <v>52314.119999999995</v>
      </c>
    </row>
    <row r="786" spans="2:12" x14ac:dyDescent="0.25">
      <c r="B786" s="49" t="s">
        <v>1039</v>
      </c>
      <c r="C786" s="49" t="s">
        <v>134</v>
      </c>
      <c r="D786" s="51" t="s">
        <v>2038</v>
      </c>
      <c r="E786" s="48" t="s">
        <v>3931</v>
      </c>
      <c r="F786" s="48" t="s">
        <v>2467</v>
      </c>
      <c r="G786" s="48" t="s">
        <v>47</v>
      </c>
      <c r="H786" s="57">
        <v>41427</v>
      </c>
      <c r="I786" s="56">
        <v>664181</v>
      </c>
      <c r="J786" s="53">
        <v>45956</v>
      </c>
      <c r="K786" s="54">
        <v>3</v>
      </c>
      <c r="L786" s="56">
        <f>INDEX(Sales_Reps!$B$2:$K$11,MATCH(Orders!K786,Sales_Reps!$G$2:$G$11,0),MATCH(Sales_Reps!$K$2,Sales_Reps!$B$2:$K$2,0))*I786</f>
        <v>79701.72</v>
      </c>
    </row>
    <row r="787" spans="2:12" x14ac:dyDescent="0.25">
      <c r="B787" s="49" t="s">
        <v>1040</v>
      </c>
      <c r="C787" s="49" t="s">
        <v>125</v>
      </c>
      <c r="D787" s="51" t="s">
        <v>2039</v>
      </c>
      <c r="E787" s="48" t="s">
        <v>3932</v>
      </c>
      <c r="F787" s="48" t="s">
        <v>2995</v>
      </c>
      <c r="G787" s="48" t="s">
        <v>45</v>
      </c>
      <c r="H787" s="57">
        <v>62421</v>
      </c>
      <c r="I787" s="56">
        <v>641627</v>
      </c>
      <c r="J787" s="53">
        <v>45921</v>
      </c>
      <c r="K787" s="54">
        <v>4</v>
      </c>
      <c r="L787" s="56">
        <f>INDEX(Sales_Reps!$B$2:$K$11,MATCH(Orders!K787,Sales_Reps!$G$2:$G$11,0),MATCH(Sales_Reps!$K$2,Sales_Reps!$B$2:$K$2,0))*I787</f>
        <v>70578.97</v>
      </c>
    </row>
    <row r="788" spans="2:12" x14ac:dyDescent="0.25">
      <c r="B788" s="49" t="s">
        <v>1041</v>
      </c>
      <c r="C788" s="49" t="s">
        <v>145</v>
      </c>
      <c r="D788" s="51" t="s">
        <v>2040</v>
      </c>
      <c r="E788" s="48" t="s">
        <v>3933</v>
      </c>
      <c r="F788" s="48" t="s">
        <v>2996</v>
      </c>
      <c r="G788" s="48" t="s">
        <v>42</v>
      </c>
      <c r="H788" s="57">
        <v>87706</v>
      </c>
      <c r="I788" s="56">
        <v>567527</v>
      </c>
      <c r="J788" s="53">
        <v>45870</v>
      </c>
      <c r="K788" s="54">
        <v>1</v>
      </c>
      <c r="L788" s="56">
        <f>INDEX(Sales_Reps!$B$2:$K$11,MATCH(Orders!K788,Sales_Reps!$G$2:$G$11,0),MATCH(Sales_Reps!$K$2,Sales_Reps!$B$2:$K$2,0))*I788</f>
        <v>85129.05</v>
      </c>
    </row>
    <row r="789" spans="2:12" x14ac:dyDescent="0.25">
      <c r="B789" s="49" t="s">
        <v>1042</v>
      </c>
      <c r="C789" s="49" t="s">
        <v>159</v>
      </c>
      <c r="D789" s="51" t="s">
        <v>2041</v>
      </c>
      <c r="E789" s="48" t="s">
        <v>3934</v>
      </c>
      <c r="F789" s="48" t="s">
        <v>2792</v>
      </c>
      <c r="G789" s="48" t="s">
        <v>18</v>
      </c>
      <c r="H789" s="57">
        <v>48282</v>
      </c>
      <c r="I789" s="56">
        <v>516855</v>
      </c>
      <c r="J789" s="53">
        <v>45782</v>
      </c>
      <c r="K789" s="54">
        <v>6</v>
      </c>
      <c r="L789" s="56">
        <f>INDEX(Sales_Reps!$B$2:$K$11,MATCH(Orders!K789,Sales_Reps!$G$2:$G$11,0),MATCH(Sales_Reps!$K$2,Sales_Reps!$B$2:$K$2,0))*I789</f>
        <v>51685.5</v>
      </c>
    </row>
    <row r="790" spans="2:12" x14ac:dyDescent="0.25">
      <c r="B790" s="49" t="s">
        <v>1043</v>
      </c>
      <c r="C790" s="49" t="s">
        <v>128</v>
      </c>
      <c r="D790" s="51" t="s">
        <v>2042</v>
      </c>
      <c r="E790" s="48" t="s">
        <v>3935</v>
      </c>
      <c r="F790" s="48" t="s">
        <v>2997</v>
      </c>
      <c r="G790" s="48" t="s">
        <v>14</v>
      </c>
      <c r="H790" s="57">
        <v>17043</v>
      </c>
      <c r="I790" s="56">
        <v>652642</v>
      </c>
      <c r="J790" s="53">
        <v>45762</v>
      </c>
      <c r="K790" s="54">
        <v>6</v>
      </c>
      <c r="L790" s="56">
        <f>INDEX(Sales_Reps!$B$2:$K$11,MATCH(Orders!K790,Sales_Reps!$G$2:$G$11,0),MATCH(Sales_Reps!$K$2,Sales_Reps!$B$2:$K$2,0))*I790</f>
        <v>65264.200000000004</v>
      </c>
    </row>
    <row r="791" spans="2:12" x14ac:dyDescent="0.25">
      <c r="B791" s="49" t="s">
        <v>1044</v>
      </c>
      <c r="C791" s="49" t="s">
        <v>130</v>
      </c>
      <c r="D791" s="51" t="s">
        <v>2043</v>
      </c>
      <c r="E791" s="48" t="s">
        <v>3936</v>
      </c>
      <c r="F791" s="48" t="s">
        <v>2998</v>
      </c>
      <c r="G791" s="48" t="s">
        <v>12</v>
      </c>
      <c r="H791" s="57">
        <v>86527</v>
      </c>
      <c r="I791" s="56">
        <v>590572</v>
      </c>
      <c r="J791" s="53">
        <v>45886</v>
      </c>
      <c r="K791" s="54">
        <v>6</v>
      </c>
      <c r="L791" s="56">
        <f>INDEX(Sales_Reps!$B$2:$K$11,MATCH(Orders!K791,Sales_Reps!$G$2:$G$11,0),MATCH(Sales_Reps!$K$2,Sales_Reps!$B$2:$K$2,0))*I791</f>
        <v>59057.200000000004</v>
      </c>
    </row>
    <row r="792" spans="2:12" x14ac:dyDescent="0.25">
      <c r="B792" s="49" t="s">
        <v>1045</v>
      </c>
      <c r="C792" s="49" t="s">
        <v>204</v>
      </c>
      <c r="D792" s="51" t="s">
        <v>2044</v>
      </c>
      <c r="E792" s="48" t="s">
        <v>3937</v>
      </c>
      <c r="F792" s="48" t="s">
        <v>2999</v>
      </c>
      <c r="G792" s="48" t="s">
        <v>41</v>
      </c>
      <c r="H792" s="57">
        <v>57747</v>
      </c>
      <c r="I792" s="56">
        <v>688012</v>
      </c>
      <c r="J792" s="53">
        <v>45924</v>
      </c>
      <c r="K792" s="54">
        <v>3</v>
      </c>
      <c r="L792" s="56">
        <f>INDEX(Sales_Reps!$B$2:$K$11,MATCH(Orders!K792,Sales_Reps!$G$2:$G$11,0),MATCH(Sales_Reps!$K$2,Sales_Reps!$B$2:$K$2,0))*I792</f>
        <v>82561.440000000002</v>
      </c>
    </row>
    <row r="793" spans="2:12" x14ac:dyDescent="0.25">
      <c r="B793" s="49" t="s">
        <v>1046</v>
      </c>
      <c r="C793" s="49" t="s">
        <v>135</v>
      </c>
      <c r="D793" s="51" t="s">
        <v>2045</v>
      </c>
      <c r="E793" s="48" t="s">
        <v>3938</v>
      </c>
      <c r="F793" s="48" t="s">
        <v>3000</v>
      </c>
      <c r="G793" s="48" t="s">
        <v>45</v>
      </c>
      <c r="H793" s="57">
        <v>80009</v>
      </c>
      <c r="I793" s="56">
        <v>564406</v>
      </c>
      <c r="J793" s="53">
        <v>45687</v>
      </c>
      <c r="K793" s="54">
        <v>7</v>
      </c>
      <c r="L793" s="56">
        <f>INDEX(Sales_Reps!$B$2:$K$11,MATCH(Orders!K793,Sales_Reps!$G$2:$G$11,0),MATCH(Sales_Reps!$K$2,Sales_Reps!$B$2:$K$2,0))*I793</f>
        <v>50796.54</v>
      </c>
    </row>
    <row r="794" spans="2:12" x14ac:dyDescent="0.25">
      <c r="B794" s="49" t="s">
        <v>1047</v>
      </c>
      <c r="C794" s="49" t="s">
        <v>135</v>
      </c>
      <c r="D794" s="51" t="s">
        <v>2046</v>
      </c>
      <c r="E794" s="48" t="s">
        <v>3939</v>
      </c>
      <c r="F794" s="48" t="s">
        <v>2286</v>
      </c>
      <c r="G794" s="48" t="s">
        <v>103</v>
      </c>
      <c r="H794" s="57">
        <v>48917</v>
      </c>
      <c r="I794" s="56">
        <v>513622</v>
      </c>
      <c r="J794" s="53">
        <v>45730</v>
      </c>
      <c r="K794" s="54">
        <v>7</v>
      </c>
      <c r="L794" s="56">
        <f>INDEX(Sales_Reps!$B$2:$K$11,MATCH(Orders!K794,Sales_Reps!$G$2:$G$11,0),MATCH(Sales_Reps!$K$2,Sales_Reps!$B$2:$K$2,0))*I794</f>
        <v>46225.979999999996</v>
      </c>
    </row>
    <row r="795" spans="2:12" x14ac:dyDescent="0.25">
      <c r="B795" s="49" t="s">
        <v>1048</v>
      </c>
      <c r="C795" s="49" t="s">
        <v>214</v>
      </c>
      <c r="D795" s="51" t="s">
        <v>2047</v>
      </c>
      <c r="E795" s="48" t="s">
        <v>3940</v>
      </c>
      <c r="F795" s="48" t="s">
        <v>3001</v>
      </c>
      <c r="G795" s="48" t="s">
        <v>40</v>
      </c>
      <c r="H795" s="57">
        <v>26575</v>
      </c>
      <c r="I795" s="56">
        <v>588328</v>
      </c>
      <c r="J795" s="53">
        <v>45926</v>
      </c>
      <c r="K795" s="54">
        <v>9</v>
      </c>
      <c r="L795" s="56">
        <f>INDEX(Sales_Reps!$B$2:$K$11,MATCH(Orders!K795,Sales_Reps!$G$2:$G$11,0),MATCH(Sales_Reps!$K$2,Sales_Reps!$B$2:$K$2,0))*I795</f>
        <v>47066.239999999998</v>
      </c>
    </row>
    <row r="796" spans="2:12" x14ac:dyDescent="0.25">
      <c r="B796" s="49" t="s">
        <v>1049</v>
      </c>
      <c r="C796" s="49" t="s">
        <v>180</v>
      </c>
      <c r="D796" s="51" t="s">
        <v>2048</v>
      </c>
      <c r="E796" s="48" t="s">
        <v>3941</v>
      </c>
      <c r="F796" s="48" t="s">
        <v>3002</v>
      </c>
      <c r="G796" s="48" t="s">
        <v>15</v>
      </c>
      <c r="H796" s="57">
        <v>67320</v>
      </c>
      <c r="I796" s="56">
        <v>514511</v>
      </c>
      <c r="J796" s="53">
        <v>45832</v>
      </c>
      <c r="K796" s="54">
        <v>5</v>
      </c>
      <c r="L796" s="56">
        <f>INDEX(Sales_Reps!$B$2:$K$11,MATCH(Orders!K796,Sales_Reps!$G$2:$G$11,0),MATCH(Sales_Reps!$K$2,Sales_Reps!$B$2:$K$2,0))*I796</f>
        <v>51451.100000000006</v>
      </c>
    </row>
    <row r="797" spans="2:12" x14ac:dyDescent="0.25">
      <c r="B797" s="49" t="s">
        <v>1050</v>
      </c>
      <c r="C797" s="49" t="s">
        <v>183</v>
      </c>
      <c r="D797" s="51" t="s">
        <v>2049</v>
      </c>
      <c r="E797" s="48" t="s">
        <v>3942</v>
      </c>
      <c r="F797" s="48" t="s">
        <v>3003</v>
      </c>
      <c r="G797" s="48" t="s">
        <v>59</v>
      </c>
      <c r="H797" s="57">
        <v>60705</v>
      </c>
      <c r="I797" s="56">
        <v>652982</v>
      </c>
      <c r="J797" s="53">
        <v>45824</v>
      </c>
      <c r="K797" s="54">
        <v>5</v>
      </c>
      <c r="L797" s="56">
        <f>INDEX(Sales_Reps!$B$2:$K$11,MATCH(Orders!K797,Sales_Reps!$G$2:$G$11,0),MATCH(Sales_Reps!$K$2,Sales_Reps!$B$2:$K$2,0))*I797</f>
        <v>65298.200000000004</v>
      </c>
    </row>
    <row r="798" spans="2:12" x14ac:dyDescent="0.25">
      <c r="B798" s="49" t="s">
        <v>1051</v>
      </c>
      <c r="C798" s="49" t="s">
        <v>199</v>
      </c>
      <c r="D798" s="51" t="s">
        <v>2050</v>
      </c>
      <c r="E798" s="48" t="s">
        <v>3943</v>
      </c>
      <c r="F798" s="48" t="s">
        <v>3004</v>
      </c>
      <c r="G798" s="48" t="s">
        <v>37</v>
      </c>
      <c r="H798" s="57">
        <v>5962</v>
      </c>
      <c r="I798" s="56">
        <v>655823</v>
      </c>
      <c r="J798" s="53">
        <v>45870</v>
      </c>
      <c r="K798" s="54">
        <v>3</v>
      </c>
      <c r="L798" s="56">
        <f>INDEX(Sales_Reps!$B$2:$K$11,MATCH(Orders!K798,Sales_Reps!$G$2:$G$11,0),MATCH(Sales_Reps!$K$2,Sales_Reps!$B$2:$K$2,0))*I798</f>
        <v>78698.759999999995</v>
      </c>
    </row>
    <row r="799" spans="2:12" x14ac:dyDescent="0.25">
      <c r="B799" s="49" t="s">
        <v>1052</v>
      </c>
      <c r="C799" s="49" t="s">
        <v>211</v>
      </c>
      <c r="D799" s="51" t="s">
        <v>2051</v>
      </c>
      <c r="E799" s="48" t="s">
        <v>3944</v>
      </c>
      <c r="F799" s="48" t="s">
        <v>3005</v>
      </c>
      <c r="G799" s="48" t="s">
        <v>32</v>
      </c>
      <c r="H799" s="57">
        <v>3667</v>
      </c>
      <c r="I799" s="56">
        <v>684021</v>
      </c>
      <c r="J799" s="53">
        <v>45854</v>
      </c>
      <c r="K799" s="54">
        <v>5</v>
      </c>
      <c r="L799" s="56">
        <f>INDEX(Sales_Reps!$B$2:$K$11,MATCH(Orders!K799,Sales_Reps!$G$2:$G$11,0),MATCH(Sales_Reps!$K$2,Sales_Reps!$B$2:$K$2,0))*I799</f>
        <v>68402.100000000006</v>
      </c>
    </row>
    <row r="800" spans="2:12" x14ac:dyDescent="0.25">
      <c r="B800" s="49" t="s">
        <v>1053</v>
      </c>
      <c r="C800" s="49" t="s">
        <v>143</v>
      </c>
      <c r="D800" s="51" t="s">
        <v>2052</v>
      </c>
      <c r="E800" s="48" t="s">
        <v>3945</v>
      </c>
      <c r="F800" s="48" t="s">
        <v>3006</v>
      </c>
      <c r="G800" s="48" t="s">
        <v>102</v>
      </c>
      <c r="H800" s="57">
        <v>21008</v>
      </c>
      <c r="I800" s="56">
        <v>621827</v>
      </c>
      <c r="J800" s="53">
        <v>45781</v>
      </c>
      <c r="K800" s="54">
        <v>8</v>
      </c>
      <c r="L800" s="56">
        <f>INDEX(Sales_Reps!$B$2:$K$11,MATCH(Orders!K800,Sales_Reps!$G$2:$G$11,0),MATCH(Sales_Reps!$K$2,Sales_Reps!$B$2:$K$2,0))*I800</f>
        <v>55964.43</v>
      </c>
    </row>
    <row r="801" spans="2:12" x14ac:dyDescent="0.25">
      <c r="B801" s="49" t="s">
        <v>1054</v>
      </c>
      <c r="C801" s="49" t="s">
        <v>129</v>
      </c>
      <c r="D801" s="51" t="s">
        <v>2053</v>
      </c>
      <c r="E801" s="48" t="s">
        <v>3946</v>
      </c>
      <c r="F801" s="48" t="s">
        <v>3007</v>
      </c>
      <c r="G801" s="48" t="s">
        <v>14</v>
      </c>
      <c r="H801" s="57">
        <v>89867</v>
      </c>
      <c r="I801" s="56">
        <v>463659</v>
      </c>
      <c r="J801" s="53">
        <v>45990</v>
      </c>
      <c r="K801" s="54">
        <v>1</v>
      </c>
      <c r="L801" s="56">
        <f>INDEX(Sales_Reps!$B$2:$K$11,MATCH(Orders!K801,Sales_Reps!$G$2:$G$11,0),MATCH(Sales_Reps!$K$2,Sales_Reps!$B$2:$K$2,0))*I801</f>
        <v>69548.849999999991</v>
      </c>
    </row>
    <row r="802" spans="2:12" x14ac:dyDescent="0.25">
      <c r="B802" s="49" t="s">
        <v>1055</v>
      </c>
      <c r="C802" s="49" t="s">
        <v>184</v>
      </c>
      <c r="D802" s="51" t="s">
        <v>2054</v>
      </c>
      <c r="E802" s="48" t="s">
        <v>3947</v>
      </c>
      <c r="F802" s="48" t="s">
        <v>3008</v>
      </c>
      <c r="G802" s="48" t="s">
        <v>14</v>
      </c>
      <c r="H802" s="57">
        <v>80363</v>
      </c>
      <c r="I802" s="56">
        <v>651445</v>
      </c>
      <c r="J802" s="53">
        <v>45737</v>
      </c>
      <c r="K802" s="54">
        <v>1</v>
      </c>
      <c r="L802" s="56">
        <f>INDEX(Sales_Reps!$B$2:$K$11,MATCH(Orders!K802,Sales_Reps!$G$2:$G$11,0),MATCH(Sales_Reps!$K$2,Sales_Reps!$B$2:$K$2,0))*I802</f>
        <v>97716.75</v>
      </c>
    </row>
    <row r="803" spans="2:12" x14ac:dyDescent="0.25">
      <c r="B803" s="49" t="s">
        <v>1056</v>
      </c>
      <c r="C803" s="49" t="s">
        <v>165</v>
      </c>
      <c r="D803" s="51" t="s">
        <v>2055</v>
      </c>
      <c r="E803" s="48" t="s">
        <v>3948</v>
      </c>
      <c r="F803" s="48" t="s">
        <v>3009</v>
      </c>
      <c r="G803" s="48" t="s">
        <v>11</v>
      </c>
      <c r="H803" s="57">
        <v>13171</v>
      </c>
      <c r="I803" s="56">
        <v>607920</v>
      </c>
      <c r="J803" s="53">
        <v>45903</v>
      </c>
      <c r="K803" s="54">
        <v>2</v>
      </c>
      <c r="L803" s="56">
        <f>INDEX(Sales_Reps!$B$2:$K$11,MATCH(Orders!K803,Sales_Reps!$G$2:$G$11,0),MATCH(Sales_Reps!$K$2,Sales_Reps!$B$2:$K$2,0))*I803</f>
        <v>75990</v>
      </c>
    </row>
    <row r="804" spans="2:12" x14ac:dyDescent="0.25">
      <c r="B804" s="49" t="s">
        <v>1057</v>
      </c>
      <c r="C804" s="49" t="s">
        <v>162</v>
      </c>
      <c r="D804" s="51" t="s">
        <v>2056</v>
      </c>
      <c r="E804" s="48" t="s">
        <v>3949</v>
      </c>
      <c r="F804" s="48" t="s">
        <v>3010</v>
      </c>
      <c r="G804" s="48" t="s">
        <v>16</v>
      </c>
      <c r="H804" s="57">
        <v>13268</v>
      </c>
      <c r="I804" s="56">
        <v>455733</v>
      </c>
      <c r="J804" s="53">
        <v>45709</v>
      </c>
      <c r="K804" s="54">
        <v>7</v>
      </c>
      <c r="L804" s="56">
        <f>INDEX(Sales_Reps!$B$2:$K$11,MATCH(Orders!K804,Sales_Reps!$G$2:$G$11,0),MATCH(Sales_Reps!$K$2,Sales_Reps!$B$2:$K$2,0))*I804</f>
        <v>41015.97</v>
      </c>
    </row>
    <row r="805" spans="2:12" x14ac:dyDescent="0.25">
      <c r="B805" s="49" t="s">
        <v>1058</v>
      </c>
      <c r="C805" s="49" t="s">
        <v>182</v>
      </c>
      <c r="D805" s="51" t="s">
        <v>2057</v>
      </c>
      <c r="E805" s="48" t="s">
        <v>3950</v>
      </c>
      <c r="F805" s="48" t="s">
        <v>3011</v>
      </c>
      <c r="G805" s="48" t="s">
        <v>105</v>
      </c>
      <c r="H805" s="57">
        <v>58985</v>
      </c>
      <c r="I805" s="56">
        <v>520499</v>
      </c>
      <c r="J805" s="53">
        <v>45993</v>
      </c>
      <c r="K805" s="54">
        <v>8</v>
      </c>
      <c r="L805" s="56">
        <f>INDEX(Sales_Reps!$B$2:$K$11,MATCH(Orders!K805,Sales_Reps!$G$2:$G$11,0),MATCH(Sales_Reps!$K$2,Sales_Reps!$B$2:$K$2,0))*I805</f>
        <v>46844.909999999996</v>
      </c>
    </row>
    <row r="806" spans="2:12" x14ac:dyDescent="0.25">
      <c r="B806" s="49" t="s">
        <v>1059</v>
      </c>
      <c r="C806" s="49" t="s">
        <v>145</v>
      </c>
      <c r="D806" s="51" t="s">
        <v>2058</v>
      </c>
      <c r="E806" s="48" t="s">
        <v>3951</v>
      </c>
      <c r="F806" s="48" t="s">
        <v>3012</v>
      </c>
      <c r="G806" s="48" t="s">
        <v>40</v>
      </c>
      <c r="H806" s="57">
        <v>24905</v>
      </c>
      <c r="I806" s="56">
        <v>605166</v>
      </c>
      <c r="J806" s="53">
        <v>45770</v>
      </c>
      <c r="K806" s="54">
        <v>1</v>
      </c>
      <c r="L806" s="56">
        <f>INDEX(Sales_Reps!$B$2:$K$11,MATCH(Orders!K806,Sales_Reps!$G$2:$G$11,0),MATCH(Sales_Reps!$K$2,Sales_Reps!$B$2:$K$2,0))*I806</f>
        <v>90774.9</v>
      </c>
    </row>
    <row r="807" spans="2:12" x14ac:dyDescent="0.25">
      <c r="B807" s="49" t="s">
        <v>1060</v>
      </c>
      <c r="C807" s="49" t="s">
        <v>133</v>
      </c>
      <c r="D807" s="51" t="s">
        <v>2059</v>
      </c>
      <c r="E807" s="48" t="s">
        <v>3952</v>
      </c>
      <c r="F807" s="48" t="s">
        <v>2769</v>
      </c>
      <c r="G807" s="48" t="s">
        <v>8</v>
      </c>
      <c r="H807" s="57">
        <v>19845</v>
      </c>
      <c r="I807" s="56">
        <v>508581</v>
      </c>
      <c r="J807" s="53">
        <v>45906</v>
      </c>
      <c r="K807" s="54">
        <v>1</v>
      </c>
      <c r="L807" s="56">
        <f>INDEX(Sales_Reps!$B$2:$K$11,MATCH(Orders!K807,Sales_Reps!$G$2:$G$11,0),MATCH(Sales_Reps!$K$2,Sales_Reps!$B$2:$K$2,0))*I807</f>
        <v>76287.149999999994</v>
      </c>
    </row>
    <row r="808" spans="2:12" x14ac:dyDescent="0.25">
      <c r="B808" s="49" t="s">
        <v>1061</v>
      </c>
      <c r="C808" s="49" t="s">
        <v>172</v>
      </c>
      <c r="D808" s="51" t="s">
        <v>2060</v>
      </c>
      <c r="E808" s="48" t="s">
        <v>3953</v>
      </c>
      <c r="F808" s="48" t="s">
        <v>3013</v>
      </c>
      <c r="G808" s="48" t="s">
        <v>11</v>
      </c>
      <c r="H808" s="57">
        <v>988</v>
      </c>
      <c r="I808" s="56">
        <v>545517</v>
      </c>
      <c r="J808" s="53">
        <v>45845</v>
      </c>
      <c r="K808" s="54">
        <v>5</v>
      </c>
      <c r="L808" s="56">
        <f>INDEX(Sales_Reps!$B$2:$K$11,MATCH(Orders!K808,Sales_Reps!$G$2:$G$11,0),MATCH(Sales_Reps!$K$2,Sales_Reps!$B$2:$K$2,0))*I808</f>
        <v>54551.700000000004</v>
      </c>
    </row>
    <row r="809" spans="2:12" x14ac:dyDescent="0.25">
      <c r="B809" s="49" t="s">
        <v>1062</v>
      </c>
      <c r="C809" s="49" t="s">
        <v>207</v>
      </c>
      <c r="D809" s="51" t="s">
        <v>2061</v>
      </c>
      <c r="E809" s="48" t="s">
        <v>3954</v>
      </c>
      <c r="F809" s="48" t="s">
        <v>3014</v>
      </c>
      <c r="G809" s="48" t="s">
        <v>44</v>
      </c>
      <c r="H809" s="57">
        <v>53409</v>
      </c>
      <c r="I809" s="56">
        <v>524271</v>
      </c>
      <c r="J809" s="53">
        <v>45938</v>
      </c>
      <c r="K809" s="54">
        <v>2</v>
      </c>
      <c r="L809" s="56">
        <f>INDEX(Sales_Reps!$B$2:$K$11,MATCH(Orders!K809,Sales_Reps!$G$2:$G$11,0),MATCH(Sales_Reps!$K$2,Sales_Reps!$B$2:$K$2,0))*I809</f>
        <v>65533.875</v>
      </c>
    </row>
    <row r="810" spans="2:12" x14ac:dyDescent="0.25">
      <c r="B810" s="49" t="s">
        <v>1063</v>
      </c>
      <c r="C810" s="49" t="s">
        <v>185</v>
      </c>
      <c r="D810" s="51" t="s">
        <v>2062</v>
      </c>
      <c r="E810" s="48" t="s">
        <v>3955</v>
      </c>
      <c r="F810" s="48" t="s">
        <v>3015</v>
      </c>
      <c r="G810" s="48" t="s">
        <v>27</v>
      </c>
      <c r="H810" s="57">
        <v>95867</v>
      </c>
      <c r="I810" s="56">
        <v>492199</v>
      </c>
      <c r="J810" s="53">
        <v>46016</v>
      </c>
      <c r="K810" s="54">
        <v>7</v>
      </c>
      <c r="L810" s="56">
        <f>INDEX(Sales_Reps!$B$2:$K$11,MATCH(Orders!K810,Sales_Reps!$G$2:$G$11,0),MATCH(Sales_Reps!$K$2,Sales_Reps!$B$2:$K$2,0))*I810</f>
        <v>44297.909999999996</v>
      </c>
    </row>
    <row r="811" spans="2:12" x14ac:dyDescent="0.25">
      <c r="B811" s="49" t="s">
        <v>1064</v>
      </c>
      <c r="C811" s="49" t="s">
        <v>197</v>
      </c>
      <c r="D811" s="51" t="s">
        <v>2063</v>
      </c>
      <c r="E811" s="48" t="s">
        <v>3956</v>
      </c>
      <c r="F811" s="48" t="s">
        <v>3016</v>
      </c>
      <c r="G811" s="48" t="s">
        <v>48</v>
      </c>
      <c r="H811" s="57">
        <v>52463</v>
      </c>
      <c r="I811" s="56">
        <v>543113</v>
      </c>
      <c r="J811" s="53">
        <v>45839</v>
      </c>
      <c r="K811" s="54">
        <v>3</v>
      </c>
      <c r="L811" s="56">
        <f>INDEX(Sales_Reps!$B$2:$K$11,MATCH(Orders!K811,Sales_Reps!$G$2:$G$11,0),MATCH(Sales_Reps!$K$2,Sales_Reps!$B$2:$K$2,0))*I811</f>
        <v>65173.56</v>
      </c>
    </row>
    <row r="812" spans="2:12" x14ac:dyDescent="0.25">
      <c r="B812" s="49" t="s">
        <v>1065</v>
      </c>
      <c r="C812" s="49" t="s">
        <v>129</v>
      </c>
      <c r="D812" s="51" t="s">
        <v>2064</v>
      </c>
      <c r="E812" s="64" t="s">
        <v>4176</v>
      </c>
      <c r="F812" s="48" t="s">
        <v>3017</v>
      </c>
      <c r="G812" s="48" t="s">
        <v>101</v>
      </c>
      <c r="H812" s="57">
        <v>5798</v>
      </c>
      <c r="I812" s="56">
        <v>504553</v>
      </c>
      <c r="J812" s="53">
        <v>45990</v>
      </c>
      <c r="K812" s="54">
        <v>1</v>
      </c>
      <c r="L812" s="56">
        <f>INDEX(Sales_Reps!$B$2:$K$11,MATCH(Orders!K812,Sales_Reps!$G$2:$G$11,0),MATCH(Sales_Reps!$K$2,Sales_Reps!$B$2:$K$2,0))*I812</f>
        <v>75682.95</v>
      </c>
    </row>
    <row r="813" spans="2:12" x14ac:dyDescent="0.25">
      <c r="B813" s="49" t="s">
        <v>1066</v>
      </c>
      <c r="C813" s="49" t="s">
        <v>141</v>
      </c>
      <c r="D813" s="51" t="s">
        <v>2065</v>
      </c>
      <c r="E813" s="48" t="s">
        <v>3957</v>
      </c>
      <c r="F813" s="48" t="s">
        <v>3018</v>
      </c>
      <c r="G813" s="48" t="s">
        <v>18</v>
      </c>
      <c r="H813" s="57">
        <v>63056</v>
      </c>
      <c r="I813" s="56">
        <v>476015</v>
      </c>
      <c r="J813" s="53">
        <v>45845</v>
      </c>
      <c r="K813" s="54">
        <v>7</v>
      </c>
      <c r="L813" s="56">
        <f>INDEX(Sales_Reps!$B$2:$K$11,MATCH(Orders!K813,Sales_Reps!$G$2:$G$11,0),MATCH(Sales_Reps!$K$2,Sales_Reps!$B$2:$K$2,0))*I813</f>
        <v>42841.35</v>
      </c>
    </row>
    <row r="814" spans="2:12" x14ac:dyDescent="0.25">
      <c r="B814" s="49" t="s">
        <v>1067</v>
      </c>
      <c r="C814" s="49" t="s">
        <v>210</v>
      </c>
      <c r="D814" s="51" t="s">
        <v>2066</v>
      </c>
      <c r="E814" s="48" t="s">
        <v>3958</v>
      </c>
      <c r="F814" s="48" t="s">
        <v>2421</v>
      </c>
      <c r="G814" s="48" t="s">
        <v>7</v>
      </c>
      <c r="H814" s="57">
        <v>26354</v>
      </c>
      <c r="I814" s="56">
        <v>502774</v>
      </c>
      <c r="J814" s="53">
        <v>45783</v>
      </c>
      <c r="K814" s="54">
        <v>1</v>
      </c>
      <c r="L814" s="56">
        <f>INDEX(Sales_Reps!$B$2:$K$11,MATCH(Orders!K814,Sales_Reps!$G$2:$G$11,0),MATCH(Sales_Reps!$K$2,Sales_Reps!$B$2:$K$2,0))*I814</f>
        <v>75416.099999999991</v>
      </c>
    </row>
    <row r="815" spans="2:12" x14ac:dyDescent="0.25">
      <c r="B815" s="49" t="s">
        <v>1068</v>
      </c>
      <c r="C815" s="49" t="s">
        <v>137</v>
      </c>
      <c r="D815" s="51" t="s">
        <v>2067</v>
      </c>
      <c r="E815" s="48" t="s">
        <v>3959</v>
      </c>
      <c r="F815" s="48" t="s">
        <v>3019</v>
      </c>
      <c r="G815" s="48" t="s">
        <v>21</v>
      </c>
      <c r="H815" s="57">
        <v>29758</v>
      </c>
      <c r="I815" s="56">
        <v>619945</v>
      </c>
      <c r="J815" s="53">
        <v>46005</v>
      </c>
      <c r="K815" s="54">
        <v>6</v>
      </c>
      <c r="L815" s="56">
        <f>INDEX(Sales_Reps!$B$2:$K$11,MATCH(Orders!K815,Sales_Reps!$G$2:$G$11,0),MATCH(Sales_Reps!$K$2,Sales_Reps!$B$2:$K$2,0))*I815</f>
        <v>61994.5</v>
      </c>
    </row>
    <row r="816" spans="2:12" x14ac:dyDescent="0.25">
      <c r="B816" s="49" t="s">
        <v>1069</v>
      </c>
      <c r="C816" s="49" t="s">
        <v>204</v>
      </c>
      <c r="D816" s="51" t="s">
        <v>2068</v>
      </c>
      <c r="E816" s="48" t="s">
        <v>3960</v>
      </c>
      <c r="F816" s="48" t="s">
        <v>3020</v>
      </c>
      <c r="G816" s="48" t="s">
        <v>13</v>
      </c>
      <c r="H816" s="57">
        <v>83969</v>
      </c>
      <c r="I816" s="56">
        <v>529680</v>
      </c>
      <c r="J816" s="53">
        <v>46000</v>
      </c>
      <c r="K816" s="54">
        <v>4</v>
      </c>
      <c r="L816" s="56">
        <f>INDEX(Sales_Reps!$B$2:$K$11,MATCH(Orders!K816,Sales_Reps!$G$2:$G$11,0),MATCH(Sales_Reps!$K$2,Sales_Reps!$B$2:$K$2,0))*I816</f>
        <v>58264.800000000003</v>
      </c>
    </row>
    <row r="817" spans="2:12" x14ac:dyDescent="0.25">
      <c r="B817" s="49" t="s">
        <v>1070</v>
      </c>
      <c r="C817" s="49" t="s">
        <v>144</v>
      </c>
      <c r="D817" s="51" t="s">
        <v>2069</v>
      </c>
      <c r="E817" s="48" t="s">
        <v>3961</v>
      </c>
      <c r="F817" s="48" t="s">
        <v>3021</v>
      </c>
      <c r="G817" s="48" t="s">
        <v>25</v>
      </c>
      <c r="H817" s="57">
        <v>28866</v>
      </c>
      <c r="I817" s="56">
        <v>604351</v>
      </c>
      <c r="J817" s="53">
        <v>45730</v>
      </c>
      <c r="K817" s="54">
        <v>2</v>
      </c>
      <c r="L817" s="56">
        <f>INDEX(Sales_Reps!$B$2:$K$11,MATCH(Orders!K817,Sales_Reps!$G$2:$G$11,0),MATCH(Sales_Reps!$K$2,Sales_Reps!$B$2:$K$2,0))*I817</f>
        <v>75543.875</v>
      </c>
    </row>
    <row r="818" spans="2:12" x14ac:dyDescent="0.25">
      <c r="B818" s="49" t="s">
        <v>1071</v>
      </c>
      <c r="C818" s="49" t="s">
        <v>209</v>
      </c>
      <c r="D818" s="51" t="s">
        <v>2070</v>
      </c>
      <c r="E818" s="48" t="s">
        <v>3962</v>
      </c>
      <c r="F818" s="48" t="s">
        <v>3022</v>
      </c>
      <c r="G818" s="48" t="s">
        <v>32</v>
      </c>
      <c r="H818" s="57">
        <v>34327</v>
      </c>
      <c r="I818" s="56">
        <v>476345</v>
      </c>
      <c r="J818" s="53">
        <v>45902</v>
      </c>
      <c r="K818" s="54">
        <v>6</v>
      </c>
      <c r="L818" s="56">
        <f>INDEX(Sales_Reps!$B$2:$K$11,MATCH(Orders!K818,Sales_Reps!$G$2:$G$11,0),MATCH(Sales_Reps!$K$2,Sales_Reps!$B$2:$K$2,0))*I818</f>
        <v>47634.5</v>
      </c>
    </row>
    <row r="819" spans="2:12" x14ac:dyDescent="0.25">
      <c r="B819" s="49" t="s">
        <v>1072</v>
      </c>
      <c r="C819" s="49" t="s">
        <v>190</v>
      </c>
      <c r="D819" s="51" t="s">
        <v>2071</v>
      </c>
      <c r="E819" s="48" t="s">
        <v>3963</v>
      </c>
      <c r="F819" s="48" t="s">
        <v>3023</v>
      </c>
      <c r="G819" s="48" t="s">
        <v>30</v>
      </c>
      <c r="H819" s="57">
        <v>30444</v>
      </c>
      <c r="I819" s="56">
        <v>601020</v>
      </c>
      <c r="J819" s="53">
        <v>45759</v>
      </c>
      <c r="K819" s="54">
        <v>4</v>
      </c>
      <c r="L819" s="56">
        <f>INDEX(Sales_Reps!$B$2:$K$11,MATCH(Orders!K819,Sales_Reps!$G$2:$G$11,0),MATCH(Sales_Reps!$K$2,Sales_Reps!$B$2:$K$2,0))*I819</f>
        <v>66112.2</v>
      </c>
    </row>
    <row r="820" spans="2:12" x14ac:dyDescent="0.25">
      <c r="B820" s="49" t="s">
        <v>1073</v>
      </c>
      <c r="C820" s="49" t="s">
        <v>145</v>
      </c>
      <c r="D820" s="51" t="s">
        <v>2072</v>
      </c>
      <c r="E820" s="48" t="s">
        <v>3964</v>
      </c>
      <c r="F820" s="48" t="s">
        <v>3024</v>
      </c>
      <c r="G820" s="48" t="s">
        <v>59</v>
      </c>
      <c r="H820" s="57">
        <v>8638</v>
      </c>
      <c r="I820" s="56">
        <v>587934</v>
      </c>
      <c r="J820" s="53">
        <v>45992</v>
      </c>
      <c r="K820" s="54">
        <v>4</v>
      </c>
      <c r="L820" s="56">
        <f>INDEX(Sales_Reps!$B$2:$K$11,MATCH(Orders!K820,Sales_Reps!$G$2:$G$11,0),MATCH(Sales_Reps!$K$2,Sales_Reps!$B$2:$K$2,0))*I820</f>
        <v>64672.74</v>
      </c>
    </row>
    <row r="821" spans="2:12" x14ac:dyDescent="0.25">
      <c r="B821" s="49" t="s">
        <v>1074</v>
      </c>
      <c r="C821" s="49" t="s">
        <v>149</v>
      </c>
      <c r="D821" s="51" t="s">
        <v>2073</v>
      </c>
      <c r="E821" s="64" t="s">
        <v>4177</v>
      </c>
      <c r="F821" s="48" t="s">
        <v>2572</v>
      </c>
      <c r="G821" s="48" t="s">
        <v>44</v>
      </c>
      <c r="H821" s="57">
        <v>82538</v>
      </c>
      <c r="I821" s="56">
        <v>588406</v>
      </c>
      <c r="J821" s="53">
        <v>45942</v>
      </c>
      <c r="K821" s="54">
        <v>1</v>
      </c>
      <c r="L821" s="56">
        <f>INDEX(Sales_Reps!$B$2:$K$11,MATCH(Orders!K821,Sales_Reps!$G$2:$G$11,0),MATCH(Sales_Reps!$K$2,Sales_Reps!$B$2:$K$2,0))*I821</f>
        <v>88260.9</v>
      </c>
    </row>
    <row r="822" spans="2:12" x14ac:dyDescent="0.25">
      <c r="B822" s="49" t="s">
        <v>1075</v>
      </c>
      <c r="C822" s="49" t="s">
        <v>190</v>
      </c>
      <c r="D822" s="51" t="s">
        <v>2074</v>
      </c>
      <c r="E822" s="48" t="s">
        <v>3965</v>
      </c>
      <c r="F822" s="48" t="s">
        <v>3025</v>
      </c>
      <c r="G822" s="48" t="s">
        <v>58</v>
      </c>
      <c r="H822" s="57">
        <v>55081</v>
      </c>
      <c r="I822" s="56">
        <v>509106</v>
      </c>
      <c r="J822" s="53">
        <v>45875</v>
      </c>
      <c r="K822" s="54">
        <v>4</v>
      </c>
      <c r="L822" s="56">
        <f>INDEX(Sales_Reps!$B$2:$K$11,MATCH(Orders!K822,Sales_Reps!$G$2:$G$11,0),MATCH(Sales_Reps!$K$2,Sales_Reps!$B$2:$K$2,0))*I822</f>
        <v>56001.66</v>
      </c>
    </row>
    <row r="823" spans="2:12" x14ac:dyDescent="0.25">
      <c r="B823" s="49" t="s">
        <v>1076</v>
      </c>
      <c r="C823" s="49" t="s">
        <v>188</v>
      </c>
      <c r="D823" s="51" t="s">
        <v>2075</v>
      </c>
      <c r="E823" s="48" t="s">
        <v>3966</v>
      </c>
      <c r="F823" s="48" t="s">
        <v>2517</v>
      </c>
      <c r="G823" s="48" t="s">
        <v>50</v>
      </c>
      <c r="H823" s="57">
        <v>46610</v>
      </c>
      <c r="I823" s="56">
        <v>644498</v>
      </c>
      <c r="J823" s="53">
        <v>45907</v>
      </c>
      <c r="K823" s="54">
        <v>3</v>
      </c>
      <c r="L823" s="56">
        <f>INDEX(Sales_Reps!$B$2:$K$11,MATCH(Orders!K823,Sales_Reps!$G$2:$G$11,0),MATCH(Sales_Reps!$K$2,Sales_Reps!$B$2:$K$2,0))*I823</f>
        <v>77339.759999999995</v>
      </c>
    </row>
    <row r="824" spans="2:12" x14ac:dyDescent="0.25">
      <c r="B824" s="49" t="s">
        <v>1077</v>
      </c>
      <c r="C824" s="49" t="s">
        <v>216</v>
      </c>
      <c r="D824" s="51" t="s">
        <v>2076</v>
      </c>
      <c r="E824" s="48" t="s">
        <v>3967</v>
      </c>
      <c r="F824" s="48" t="s">
        <v>3026</v>
      </c>
      <c r="G824" s="48" t="s">
        <v>38</v>
      </c>
      <c r="H824" s="57">
        <v>15224</v>
      </c>
      <c r="I824" s="56">
        <v>529653</v>
      </c>
      <c r="J824" s="53">
        <v>45712</v>
      </c>
      <c r="K824" s="54">
        <v>8</v>
      </c>
      <c r="L824" s="56">
        <f>INDEX(Sales_Reps!$B$2:$K$11,MATCH(Orders!K824,Sales_Reps!$G$2:$G$11,0),MATCH(Sales_Reps!$K$2,Sales_Reps!$B$2:$K$2,0))*I824</f>
        <v>47668.77</v>
      </c>
    </row>
    <row r="825" spans="2:12" x14ac:dyDescent="0.25">
      <c r="B825" s="49" t="s">
        <v>1078</v>
      </c>
      <c r="C825" s="49" t="s">
        <v>129</v>
      </c>
      <c r="D825" s="51" t="s">
        <v>2077</v>
      </c>
      <c r="E825" s="48" t="s">
        <v>3968</v>
      </c>
      <c r="F825" s="48" t="s">
        <v>2700</v>
      </c>
      <c r="G825" s="48" t="s">
        <v>54</v>
      </c>
      <c r="H825" s="57">
        <v>73937</v>
      </c>
      <c r="I825" s="56">
        <v>656352</v>
      </c>
      <c r="J825" s="53">
        <v>45709</v>
      </c>
      <c r="K825" s="54">
        <v>7</v>
      </c>
      <c r="L825" s="56">
        <f>INDEX(Sales_Reps!$B$2:$K$11,MATCH(Orders!K825,Sales_Reps!$G$2:$G$11,0),MATCH(Sales_Reps!$K$2,Sales_Reps!$B$2:$K$2,0))*I825</f>
        <v>59071.68</v>
      </c>
    </row>
    <row r="826" spans="2:12" x14ac:dyDescent="0.25">
      <c r="B826" s="49" t="s">
        <v>1079</v>
      </c>
      <c r="C826" s="49" t="s">
        <v>177</v>
      </c>
      <c r="D826" s="51" t="s">
        <v>2078</v>
      </c>
      <c r="E826" s="48" t="s">
        <v>3969</v>
      </c>
      <c r="F826" s="48" t="s">
        <v>3027</v>
      </c>
      <c r="G826" s="48" t="s">
        <v>35</v>
      </c>
      <c r="H826" s="57">
        <v>1357</v>
      </c>
      <c r="I826" s="56">
        <v>630854</v>
      </c>
      <c r="J826" s="53">
        <v>45766</v>
      </c>
      <c r="K826" s="54">
        <v>6</v>
      </c>
      <c r="L826" s="56">
        <f>INDEX(Sales_Reps!$B$2:$K$11,MATCH(Orders!K826,Sales_Reps!$G$2:$G$11,0),MATCH(Sales_Reps!$K$2,Sales_Reps!$B$2:$K$2,0))*I826</f>
        <v>63085.4</v>
      </c>
    </row>
    <row r="827" spans="2:12" x14ac:dyDescent="0.25">
      <c r="B827" s="49" t="s">
        <v>1080</v>
      </c>
      <c r="C827" s="49" t="s">
        <v>148</v>
      </c>
      <c r="D827" s="51" t="s">
        <v>2079</v>
      </c>
      <c r="E827" s="48" t="s">
        <v>3970</v>
      </c>
      <c r="F827" s="48" t="s">
        <v>3028</v>
      </c>
      <c r="G827" s="48" t="s">
        <v>33</v>
      </c>
      <c r="H827" s="57">
        <v>74442</v>
      </c>
      <c r="I827" s="56">
        <v>698189</v>
      </c>
      <c r="J827" s="53">
        <v>45886</v>
      </c>
      <c r="K827" s="54">
        <v>6</v>
      </c>
      <c r="L827" s="56">
        <f>INDEX(Sales_Reps!$B$2:$K$11,MATCH(Orders!K827,Sales_Reps!$G$2:$G$11,0),MATCH(Sales_Reps!$K$2,Sales_Reps!$B$2:$K$2,0))*I827</f>
        <v>69818.900000000009</v>
      </c>
    </row>
    <row r="828" spans="2:12" x14ac:dyDescent="0.25">
      <c r="B828" s="49" t="s">
        <v>1081</v>
      </c>
      <c r="C828" s="49" t="s">
        <v>123</v>
      </c>
      <c r="D828" s="51" t="s">
        <v>2080</v>
      </c>
      <c r="E828" s="48" t="s">
        <v>3971</v>
      </c>
      <c r="F828" s="48" t="s">
        <v>3029</v>
      </c>
      <c r="G828" s="48" t="s">
        <v>12</v>
      </c>
      <c r="H828" s="57">
        <v>77826</v>
      </c>
      <c r="I828" s="56">
        <v>641085</v>
      </c>
      <c r="J828" s="53">
        <v>45681</v>
      </c>
      <c r="K828" s="54">
        <v>9</v>
      </c>
      <c r="L828" s="56">
        <f>INDEX(Sales_Reps!$B$2:$K$11,MATCH(Orders!K828,Sales_Reps!$G$2:$G$11,0),MATCH(Sales_Reps!$K$2,Sales_Reps!$B$2:$K$2,0))*I828</f>
        <v>51286.8</v>
      </c>
    </row>
    <row r="829" spans="2:12" x14ac:dyDescent="0.25">
      <c r="B829" s="49" t="s">
        <v>1082</v>
      </c>
      <c r="C829" s="49" t="s">
        <v>155</v>
      </c>
      <c r="D829" s="51" t="s">
        <v>2081</v>
      </c>
      <c r="E829" s="48" t="s">
        <v>3972</v>
      </c>
      <c r="F829" s="48" t="s">
        <v>3030</v>
      </c>
      <c r="G829" s="48" t="s">
        <v>48</v>
      </c>
      <c r="H829" s="57">
        <v>43623</v>
      </c>
      <c r="I829" s="56">
        <v>452824</v>
      </c>
      <c r="J829" s="53">
        <v>45961</v>
      </c>
      <c r="K829" s="54">
        <v>3</v>
      </c>
      <c r="L829" s="56">
        <f>INDEX(Sales_Reps!$B$2:$K$11,MATCH(Orders!K829,Sales_Reps!$G$2:$G$11,0),MATCH(Sales_Reps!$K$2,Sales_Reps!$B$2:$K$2,0))*I829</f>
        <v>54338.879999999997</v>
      </c>
    </row>
    <row r="830" spans="2:12" x14ac:dyDescent="0.25">
      <c r="B830" s="49" t="s">
        <v>1083</v>
      </c>
      <c r="C830" s="49" t="s">
        <v>149</v>
      </c>
      <c r="D830" s="51" t="s">
        <v>2082</v>
      </c>
      <c r="E830" s="48" t="s">
        <v>3973</v>
      </c>
      <c r="F830" s="48" t="s">
        <v>3031</v>
      </c>
      <c r="G830" s="48" t="s">
        <v>15</v>
      </c>
      <c r="H830" s="57">
        <v>55028</v>
      </c>
      <c r="I830" s="56">
        <v>457881</v>
      </c>
      <c r="J830" s="53">
        <v>45834</v>
      </c>
      <c r="K830" s="54">
        <v>8</v>
      </c>
      <c r="L830" s="56">
        <f>INDEX(Sales_Reps!$B$2:$K$11,MATCH(Orders!K830,Sales_Reps!$G$2:$G$11,0),MATCH(Sales_Reps!$K$2,Sales_Reps!$B$2:$K$2,0))*I830</f>
        <v>41209.29</v>
      </c>
    </row>
    <row r="831" spans="2:12" x14ac:dyDescent="0.25">
      <c r="B831" s="49" t="s">
        <v>1084</v>
      </c>
      <c r="C831" s="49" t="s">
        <v>183</v>
      </c>
      <c r="D831" s="51" t="s">
        <v>2083</v>
      </c>
      <c r="E831" s="48" t="s">
        <v>3974</v>
      </c>
      <c r="F831" s="48" t="s">
        <v>3032</v>
      </c>
      <c r="G831" s="48" t="s">
        <v>45</v>
      </c>
      <c r="H831" s="57">
        <v>78912</v>
      </c>
      <c r="I831" s="56">
        <v>463882</v>
      </c>
      <c r="J831" s="53">
        <v>45815</v>
      </c>
      <c r="K831" s="54">
        <v>9</v>
      </c>
      <c r="L831" s="56">
        <f>INDEX(Sales_Reps!$B$2:$K$11,MATCH(Orders!K831,Sales_Reps!$G$2:$G$11,0),MATCH(Sales_Reps!$K$2,Sales_Reps!$B$2:$K$2,0))*I831</f>
        <v>37110.559999999998</v>
      </c>
    </row>
    <row r="832" spans="2:12" x14ac:dyDescent="0.25">
      <c r="B832" s="49" t="s">
        <v>1085</v>
      </c>
      <c r="C832" s="49" t="s">
        <v>157</v>
      </c>
      <c r="D832" s="51" t="s">
        <v>2084</v>
      </c>
      <c r="E832" s="48" t="s">
        <v>3975</v>
      </c>
      <c r="F832" s="48" t="s">
        <v>3033</v>
      </c>
      <c r="G832" s="48" t="s">
        <v>7</v>
      </c>
      <c r="H832" s="57">
        <v>85149</v>
      </c>
      <c r="I832" s="56">
        <v>568295</v>
      </c>
      <c r="J832" s="53">
        <v>45838</v>
      </c>
      <c r="K832" s="54">
        <v>2</v>
      </c>
      <c r="L832" s="56">
        <f>INDEX(Sales_Reps!$B$2:$K$11,MATCH(Orders!K832,Sales_Reps!$G$2:$G$11,0),MATCH(Sales_Reps!$K$2,Sales_Reps!$B$2:$K$2,0))*I832</f>
        <v>71036.875</v>
      </c>
    </row>
    <row r="833" spans="2:12" x14ac:dyDescent="0.25">
      <c r="B833" s="49" t="s">
        <v>1086</v>
      </c>
      <c r="C833" s="49" t="s">
        <v>164</v>
      </c>
      <c r="D833" s="51" t="s">
        <v>2085</v>
      </c>
      <c r="E833" s="48" t="s">
        <v>3976</v>
      </c>
      <c r="F833" s="48" t="s">
        <v>3034</v>
      </c>
      <c r="G833" s="48" t="s">
        <v>50</v>
      </c>
      <c r="H833" s="57">
        <v>62683</v>
      </c>
      <c r="I833" s="56">
        <v>633571</v>
      </c>
      <c r="J833" s="53">
        <v>45784</v>
      </c>
      <c r="K833" s="54">
        <v>7</v>
      </c>
      <c r="L833" s="56">
        <f>INDEX(Sales_Reps!$B$2:$K$11,MATCH(Orders!K833,Sales_Reps!$G$2:$G$11,0),MATCH(Sales_Reps!$K$2,Sales_Reps!$B$2:$K$2,0))*I833</f>
        <v>57021.39</v>
      </c>
    </row>
    <row r="834" spans="2:12" x14ac:dyDescent="0.25">
      <c r="B834" s="49" t="s">
        <v>1087</v>
      </c>
      <c r="C834" s="49" t="s">
        <v>175</v>
      </c>
      <c r="D834" s="51" t="s">
        <v>2086</v>
      </c>
      <c r="E834" s="48" t="s">
        <v>3977</v>
      </c>
      <c r="F834" s="48" t="s">
        <v>3035</v>
      </c>
      <c r="G834" s="48" t="s">
        <v>29</v>
      </c>
      <c r="H834" s="57">
        <v>37670</v>
      </c>
      <c r="I834" s="56">
        <v>512592</v>
      </c>
      <c r="J834" s="53">
        <v>45815</v>
      </c>
      <c r="K834" s="54">
        <v>4</v>
      </c>
      <c r="L834" s="56">
        <f>INDEX(Sales_Reps!$B$2:$K$11,MATCH(Orders!K834,Sales_Reps!$G$2:$G$11,0),MATCH(Sales_Reps!$K$2,Sales_Reps!$B$2:$K$2,0))*I834</f>
        <v>56385.120000000003</v>
      </c>
    </row>
    <row r="835" spans="2:12" x14ac:dyDescent="0.25">
      <c r="B835" s="49" t="s">
        <v>1088</v>
      </c>
      <c r="C835" s="49" t="s">
        <v>189</v>
      </c>
      <c r="D835" s="51" t="s">
        <v>2087</v>
      </c>
      <c r="E835" s="48" t="s">
        <v>3978</v>
      </c>
      <c r="F835" s="48" t="s">
        <v>3036</v>
      </c>
      <c r="G835" s="48" t="s">
        <v>15</v>
      </c>
      <c r="H835" s="57">
        <v>64763</v>
      </c>
      <c r="I835" s="56">
        <v>560585</v>
      </c>
      <c r="J835" s="53">
        <v>45729</v>
      </c>
      <c r="K835" s="54">
        <v>1</v>
      </c>
      <c r="L835" s="56">
        <f>INDEX(Sales_Reps!$B$2:$K$11,MATCH(Orders!K835,Sales_Reps!$G$2:$G$11,0),MATCH(Sales_Reps!$K$2,Sales_Reps!$B$2:$K$2,0))*I835</f>
        <v>84087.75</v>
      </c>
    </row>
    <row r="836" spans="2:12" x14ac:dyDescent="0.25">
      <c r="B836" s="49" t="s">
        <v>1089</v>
      </c>
      <c r="C836" s="49" t="s">
        <v>171</v>
      </c>
      <c r="D836" s="51" t="s">
        <v>2088</v>
      </c>
      <c r="E836" s="48" t="s">
        <v>3979</v>
      </c>
      <c r="F836" s="48" t="s">
        <v>3037</v>
      </c>
      <c r="G836" s="48" t="s">
        <v>46</v>
      </c>
      <c r="H836" s="57">
        <v>1653</v>
      </c>
      <c r="I836" s="56">
        <v>552736</v>
      </c>
      <c r="J836" s="53">
        <v>46018</v>
      </c>
      <c r="K836" s="54">
        <v>1</v>
      </c>
      <c r="L836" s="56">
        <f>INDEX(Sales_Reps!$B$2:$K$11,MATCH(Orders!K836,Sales_Reps!$G$2:$G$11,0),MATCH(Sales_Reps!$K$2,Sales_Reps!$B$2:$K$2,0))*I836</f>
        <v>82910.399999999994</v>
      </c>
    </row>
    <row r="837" spans="2:12" x14ac:dyDescent="0.25">
      <c r="B837" s="49" t="s">
        <v>1090</v>
      </c>
      <c r="C837" s="49" t="s">
        <v>214</v>
      </c>
      <c r="D837" s="51" t="s">
        <v>2089</v>
      </c>
      <c r="E837" s="48" t="s">
        <v>3980</v>
      </c>
      <c r="F837" s="48" t="s">
        <v>3038</v>
      </c>
      <c r="G837" s="48" t="s">
        <v>29</v>
      </c>
      <c r="H837" s="57">
        <v>78043</v>
      </c>
      <c r="I837" s="56">
        <v>504223</v>
      </c>
      <c r="J837" s="53">
        <v>45735</v>
      </c>
      <c r="K837" s="54">
        <v>4</v>
      </c>
      <c r="L837" s="56">
        <f>INDEX(Sales_Reps!$B$2:$K$11,MATCH(Orders!K837,Sales_Reps!$G$2:$G$11,0),MATCH(Sales_Reps!$K$2,Sales_Reps!$B$2:$K$2,0))*I837</f>
        <v>55464.53</v>
      </c>
    </row>
    <row r="838" spans="2:12" x14ac:dyDescent="0.25">
      <c r="B838" s="49" t="s">
        <v>1091</v>
      </c>
      <c r="C838" s="49" t="s">
        <v>190</v>
      </c>
      <c r="D838" s="51" t="s">
        <v>2090</v>
      </c>
      <c r="E838" s="48" t="s">
        <v>3981</v>
      </c>
      <c r="F838" s="48" t="s">
        <v>3039</v>
      </c>
      <c r="G838" s="48" t="s">
        <v>10</v>
      </c>
      <c r="H838" s="57">
        <v>10712</v>
      </c>
      <c r="I838" s="56">
        <v>559870</v>
      </c>
      <c r="J838" s="53">
        <v>45960</v>
      </c>
      <c r="K838" s="54">
        <v>8</v>
      </c>
      <c r="L838" s="56">
        <f>INDEX(Sales_Reps!$B$2:$K$11,MATCH(Orders!K838,Sales_Reps!$G$2:$G$11,0),MATCH(Sales_Reps!$K$2,Sales_Reps!$B$2:$K$2,0))*I838</f>
        <v>50388.299999999996</v>
      </c>
    </row>
    <row r="839" spans="2:12" x14ac:dyDescent="0.25">
      <c r="B839" s="49" t="s">
        <v>1092</v>
      </c>
      <c r="C839" s="49" t="s">
        <v>218</v>
      </c>
      <c r="D839" s="51" t="s">
        <v>2091</v>
      </c>
      <c r="E839" s="48" t="s">
        <v>3982</v>
      </c>
      <c r="F839" s="48" t="s">
        <v>3040</v>
      </c>
      <c r="G839" s="48" t="s">
        <v>46</v>
      </c>
      <c r="H839" s="57">
        <v>23032</v>
      </c>
      <c r="I839" s="56">
        <v>475508</v>
      </c>
      <c r="J839" s="53">
        <v>45991</v>
      </c>
      <c r="K839" s="54">
        <v>2</v>
      </c>
      <c r="L839" s="56">
        <f>INDEX(Sales_Reps!$B$2:$K$11,MATCH(Orders!K839,Sales_Reps!$G$2:$G$11,0),MATCH(Sales_Reps!$K$2,Sales_Reps!$B$2:$K$2,0))*I839</f>
        <v>59438.5</v>
      </c>
    </row>
    <row r="840" spans="2:12" x14ac:dyDescent="0.25">
      <c r="B840" s="49" t="s">
        <v>1093</v>
      </c>
      <c r="C840" s="49" t="s">
        <v>130</v>
      </c>
      <c r="D840" s="51" t="s">
        <v>2092</v>
      </c>
      <c r="E840" s="48" t="s">
        <v>3983</v>
      </c>
      <c r="F840" s="48" t="s">
        <v>3041</v>
      </c>
      <c r="G840" s="48" t="s">
        <v>14</v>
      </c>
      <c r="H840" s="57">
        <v>91135</v>
      </c>
      <c r="I840" s="56">
        <v>568368</v>
      </c>
      <c r="J840" s="53">
        <v>45998</v>
      </c>
      <c r="K840" s="54">
        <v>5</v>
      </c>
      <c r="L840" s="56">
        <f>INDEX(Sales_Reps!$B$2:$K$11,MATCH(Orders!K840,Sales_Reps!$G$2:$G$11,0),MATCH(Sales_Reps!$K$2,Sales_Reps!$B$2:$K$2,0))*I840</f>
        <v>56836.800000000003</v>
      </c>
    </row>
    <row r="841" spans="2:12" x14ac:dyDescent="0.25">
      <c r="B841" s="49" t="s">
        <v>1094</v>
      </c>
      <c r="C841" s="49" t="s">
        <v>155</v>
      </c>
      <c r="D841" s="51" t="s">
        <v>2093</v>
      </c>
      <c r="E841" s="48" t="s">
        <v>3984</v>
      </c>
      <c r="F841" s="48" t="s">
        <v>3042</v>
      </c>
      <c r="G841" s="48" t="s">
        <v>7</v>
      </c>
      <c r="H841" s="57">
        <v>52349</v>
      </c>
      <c r="I841" s="56">
        <v>600438</v>
      </c>
      <c r="J841" s="53">
        <v>45889</v>
      </c>
      <c r="K841" s="54">
        <v>5</v>
      </c>
      <c r="L841" s="56">
        <f>INDEX(Sales_Reps!$B$2:$K$11,MATCH(Orders!K841,Sales_Reps!$G$2:$G$11,0),MATCH(Sales_Reps!$K$2,Sales_Reps!$B$2:$K$2,0))*I841</f>
        <v>60043.8</v>
      </c>
    </row>
    <row r="842" spans="2:12" x14ac:dyDescent="0.25">
      <c r="B842" s="49" t="s">
        <v>1095</v>
      </c>
      <c r="C842" s="49" t="s">
        <v>150</v>
      </c>
      <c r="D842" s="51" t="s">
        <v>2094</v>
      </c>
      <c r="E842" s="48" t="s">
        <v>3985</v>
      </c>
      <c r="F842" s="48" t="s">
        <v>2354</v>
      </c>
      <c r="G842" s="48" t="s">
        <v>15</v>
      </c>
      <c r="H842" s="57">
        <v>96743</v>
      </c>
      <c r="I842" s="56">
        <v>684453</v>
      </c>
      <c r="J842" s="53">
        <v>46012</v>
      </c>
      <c r="K842" s="54">
        <v>9</v>
      </c>
      <c r="L842" s="56">
        <f>INDEX(Sales_Reps!$B$2:$K$11,MATCH(Orders!K842,Sales_Reps!$G$2:$G$11,0),MATCH(Sales_Reps!$K$2,Sales_Reps!$B$2:$K$2,0))*I842</f>
        <v>54756.24</v>
      </c>
    </row>
    <row r="843" spans="2:12" x14ac:dyDescent="0.25">
      <c r="B843" s="49" t="s">
        <v>1096</v>
      </c>
      <c r="C843" s="49" t="s">
        <v>207</v>
      </c>
      <c r="D843" s="51" t="s">
        <v>2095</v>
      </c>
      <c r="E843" s="48" t="s">
        <v>3986</v>
      </c>
      <c r="F843" s="48" t="s">
        <v>3043</v>
      </c>
      <c r="G843" s="48" t="s">
        <v>21</v>
      </c>
      <c r="H843" s="57">
        <v>19458</v>
      </c>
      <c r="I843" s="56">
        <v>453084</v>
      </c>
      <c r="J843" s="53">
        <v>45989</v>
      </c>
      <c r="K843" s="54">
        <v>2</v>
      </c>
      <c r="L843" s="56">
        <f>INDEX(Sales_Reps!$B$2:$K$11,MATCH(Orders!K843,Sales_Reps!$G$2:$G$11,0),MATCH(Sales_Reps!$K$2,Sales_Reps!$B$2:$K$2,0))*I843</f>
        <v>56635.5</v>
      </c>
    </row>
    <row r="844" spans="2:12" x14ac:dyDescent="0.25">
      <c r="B844" s="49" t="s">
        <v>1097</v>
      </c>
      <c r="C844" s="49" t="s">
        <v>124</v>
      </c>
      <c r="D844" s="51" t="s">
        <v>2096</v>
      </c>
      <c r="E844" s="48" t="s">
        <v>3987</v>
      </c>
      <c r="F844" s="48" t="s">
        <v>3044</v>
      </c>
      <c r="G844" s="48" t="s">
        <v>25</v>
      </c>
      <c r="H844" s="57">
        <v>74298</v>
      </c>
      <c r="I844" s="56">
        <v>501974</v>
      </c>
      <c r="J844" s="53">
        <v>45789</v>
      </c>
      <c r="K844" s="54">
        <v>9</v>
      </c>
      <c r="L844" s="56">
        <f>INDEX(Sales_Reps!$B$2:$K$11,MATCH(Orders!K844,Sales_Reps!$G$2:$G$11,0),MATCH(Sales_Reps!$K$2,Sales_Reps!$B$2:$K$2,0))*I844</f>
        <v>40157.919999999998</v>
      </c>
    </row>
    <row r="845" spans="2:12" x14ac:dyDescent="0.25">
      <c r="B845" s="49" t="s">
        <v>1098</v>
      </c>
      <c r="C845" s="49" t="s">
        <v>161</v>
      </c>
      <c r="D845" s="51" t="s">
        <v>2097</v>
      </c>
      <c r="E845" s="48" t="s">
        <v>3988</v>
      </c>
      <c r="F845" s="48" t="s">
        <v>3045</v>
      </c>
      <c r="G845" s="48" t="s">
        <v>25</v>
      </c>
      <c r="H845" s="57">
        <v>87197</v>
      </c>
      <c r="I845" s="56">
        <v>697746</v>
      </c>
      <c r="J845" s="53">
        <v>45969</v>
      </c>
      <c r="K845" s="54">
        <v>7</v>
      </c>
      <c r="L845" s="56">
        <f>INDEX(Sales_Reps!$B$2:$K$11,MATCH(Orders!K845,Sales_Reps!$G$2:$G$11,0),MATCH(Sales_Reps!$K$2,Sales_Reps!$B$2:$K$2,0))*I845</f>
        <v>62797.14</v>
      </c>
    </row>
    <row r="846" spans="2:12" x14ac:dyDescent="0.25">
      <c r="B846" s="49" t="s">
        <v>1099</v>
      </c>
      <c r="C846" s="49" t="s">
        <v>209</v>
      </c>
      <c r="D846" s="51" t="s">
        <v>2098</v>
      </c>
      <c r="E846" s="48" t="s">
        <v>3989</v>
      </c>
      <c r="F846" s="48" t="s">
        <v>3046</v>
      </c>
      <c r="G846" s="48" t="s">
        <v>19</v>
      </c>
      <c r="H846" s="57">
        <v>14177</v>
      </c>
      <c r="I846" s="56">
        <v>472770</v>
      </c>
      <c r="J846" s="53">
        <v>45672</v>
      </c>
      <c r="K846" s="54">
        <v>9</v>
      </c>
      <c r="L846" s="56">
        <f>INDEX(Sales_Reps!$B$2:$K$11,MATCH(Orders!K846,Sales_Reps!$G$2:$G$11,0),MATCH(Sales_Reps!$K$2,Sales_Reps!$B$2:$K$2,0))*I846</f>
        <v>37821.599999999999</v>
      </c>
    </row>
    <row r="847" spans="2:12" x14ac:dyDescent="0.25">
      <c r="B847" s="49" t="s">
        <v>1100</v>
      </c>
      <c r="C847" s="49" t="s">
        <v>149</v>
      </c>
      <c r="D847" s="51" t="s">
        <v>2099</v>
      </c>
      <c r="E847" s="48" t="s">
        <v>3990</v>
      </c>
      <c r="F847" s="48" t="s">
        <v>3047</v>
      </c>
      <c r="G847" s="48" t="s">
        <v>13</v>
      </c>
      <c r="H847" s="57">
        <v>67385</v>
      </c>
      <c r="I847" s="56">
        <v>632589</v>
      </c>
      <c r="J847" s="53">
        <v>45977</v>
      </c>
      <c r="K847" s="54">
        <v>6</v>
      </c>
      <c r="L847" s="56">
        <f>INDEX(Sales_Reps!$B$2:$K$11,MATCH(Orders!K847,Sales_Reps!$G$2:$G$11,0),MATCH(Sales_Reps!$K$2,Sales_Reps!$B$2:$K$2,0))*I847</f>
        <v>63258.9</v>
      </c>
    </row>
    <row r="848" spans="2:12" x14ac:dyDescent="0.25">
      <c r="B848" s="49" t="s">
        <v>1101</v>
      </c>
      <c r="C848" s="49" t="s">
        <v>207</v>
      </c>
      <c r="D848" s="51" t="s">
        <v>2100</v>
      </c>
      <c r="E848" s="48" t="s">
        <v>3991</v>
      </c>
      <c r="F848" s="48" t="s">
        <v>3048</v>
      </c>
      <c r="G848" s="48" t="s">
        <v>48</v>
      </c>
      <c r="H848" s="57">
        <v>38443</v>
      </c>
      <c r="I848" s="56">
        <v>636062</v>
      </c>
      <c r="J848" s="53">
        <v>45909</v>
      </c>
      <c r="K848" s="54">
        <v>8</v>
      </c>
      <c r="L848" s="56">
        <f>INDEX(Sales_Reps!$B$2:$K$11,MATCH(Orders!K848,Sales_Reps!$G$2:$G$11,0),MATCH(Sales_Reps!$K$2,Sales_Reps!$B$2:$K$2,0))*I848</f>
        <v>57245.579999999994</v>
      </c>
    </row>
    <row r="849" spans="2:12" x14ac:dyDescent="0.25">
      <c r="B849" s="49" t="s">
        <v>1102</v>
      </c>
      <c r="C849" s="49" t="s">
        <v>161</v>
      </c>
      <c r="D849" s="51" t="s">
        <v>2101</v>
      </c>
      <c r="E849" s="48" t="s">
        <v>3992</v>
      </c>
      <c r="F849" s="48" t="s">
        <v>3049</v>
      </c>
      <c r="G849" s="48" t="s">
        <v>55</v>
      </c>
      <c r="H849" s="57">
        <v>84319</v>
      </c>
      <c r="I849" s="56">
        <v>638932</v>
      </c>
      <c r="J849" s="53">
        <v>45861</v>
      </c>
      <c r="K849" s="54">
        <v>3</v>
      </c>
      <c r="L849" s="56">
        <f>INDEX(Sales_Reps!$B$2:$K$11,MATCH(Orders!K849,Sales_Reps!$G$2:$G$11,0),MATCH(Sales_Reps!$K$2,Sales_Reps!$B$2:$K$2,0))*I849</f>
        <v>76671.839999999997</v>
      </c>
    </row>
    <row r="850" spans="2:12" x14ac:dyDescent="0.25">
      <c r="B850" s="49" t="s">
        <v>1103</v>
      </c>
      <c r="C850" s="49" t="s">
        <v>200</v>
      </c>
      <c r="D850" s="51" t="s">
        <v>2102</v>
      </c>
      <c r="E850" s="48" t="s">
        <v>3993</v>
      </c>
      <c r="F850" s="48" t="s">
        <v>3050</v>
      </c>
      <c r="G850" s="48" t="s">
        <v>20</v>
      </c>
      <c r="H850" s="57">
        <v>4869</v>
      </c>
      <c r="I850" s="56">
        <v>533857</v>
      </c>
      <c r="J850" s="53">
        <v>45803</v>
      </c>
      <c r="K850" s="54">
        <v>2</v>
      </c>
      <c r="L850" s="56">
        <f>INDEX(Sales_Reps!$B$2:$K$11,MATCH(Orders!K850,Sales_Reps!$G$2:$G$11,0),MATCH(Sales_Reps!$K$2,Sales_Reps!$B$2:$K$2,0))*I850</f>
        <v>66732.125</v>
      </c>
    </row>
    <row r="851" spans="2:12" x14ac:dyDescent="0.25">
      <c r="B851" s="49" t="s">
        <v>1104</v>
      </c>
      <c r="C851" s="49" t="s">
        <v>197</v>
      </c>
      <c r="D851" s="51" t="s">
        <v>2103</v>
      </c>
      <c r="E851" s="48" t="s">
        <v>3994</v>
      </c>
      <c r="F851" s="48" t="s">
        <v>3051</v>
      </c>
      <c r="G851" s="48" t="s">
        <v>27</v>
      </c>
      <c r="H851" s="57">
        <v>75726</v>
      </c>
      <c r="I851" s="56">
        <v>617188</v>
      </c>
      <c r="J851" s="53">
        <v>45982</v>
      </c>
      <c r="K851" s="54">
        <v>1</v>
      </c>
      <c r="L851" s="56">
        <f>INDEX(Sales_Reps!$B$2:$K$11,MATCH(Orders!K851,Sales_Reps!$G$2:$G$11,0),MATCH(Sales_Reps!$K$2,Sales_Reps!$B$2:$K$2,0))*I851</f>
        <v>92578.2</v>
      </c>
    </row>
    <row r="852" spans="2:12" x14ac:dyDescent="0.25">
      <c r="B852" s="49" t="s">
        <v>1105</v>
      </c>
      <c r="C852" s="49" t="s">
        <v>196</v>
      </c>
      <c r="D852" s="51" t="s">
        <v>2104</v>
      </c>
      <c r="E852" s="48" t="s">
        <v>3995</v>
      </c>
      <c r="F852" s="48" t="s">
        <v>3052</v>
      </c>
      <c r="G852" s="48" t="s">
        <v>27</v>
      </c>
      <c r="H852" s="57">
        <v>53231</v>
      </c>
      <c r="I852" s="56">
        <v>558980</v>
      </c>
      <c r="J852" s="53">
        <v>45759</v>
      </c>
      <c r="K852" s="54">
        <v>7</v>
      </c>
      <c r="L852" s="56">
        <f>INDEX(Sales_Reps!$B$2:$K$11,MATCH(Orders!K852,Sales_Reps!$G$2:$G$11,0),MATCH(Sales_Reps!$K$2,Sales_Reps!$B$2:$K$2,0))*I852</f>
        <v>50308.2</v>
      </c>
    </row>
    <row r="853" spans="2:12" x14ac:dyDescent="0.25">
      <c r="B853" s="49" t="s">
        <v>1106</v>
      </c>
      <c r="C853" s="49" t="s">
        <v>202</v>
      </c>
      <c r="D853" s="51" t="s">
        <v>2105</v>
      </c>
      <c r="E853" s="48" t="s">
        <v>3996</v>
      </c>
      <c r="F853" s="48" t="s">
        <v>3053</v>
      </c>
      <c r="G853" s="48" t="s">
        <v>46</v>
      </c>
      <c r="H853" s="57">
        <v>79492</v>
      </c>
      <c r="I853" s="56">
        <v>479594</v>
      </c>
      <c r="J853" s="53">
        <v>45891</v>
      </c>
      <c r="K853" s="54">
        <v>3</v>
      </c>
      <c r="L853" s="56">
        <f>INDEX(Sales_Reps!$B$2:$K$11,MATCH(Orders!K853,Sales_Reps!$G$2:$G$11,0),MATCH(Sales_Reps!$K$2,Sales_Reps!$B$2:$K$2,0))*I853</f>
        <v>57551.28</v>
      </c>
    </row>
    <row r="854" spans="2:12" x14ac:dyDescent="0.25">
      <c r="B854" s="49" t="s">
        <v>1107</v>
      </c>
      <c r="C854" s="49" t="s">
        <v>200</v>
      </c>
      <c r="D854" s="51" t="s">
        <v>2106</v>
      </c>
      <c r="E854" s="48" t="s">
        <v>3997</v>
      </c>
      <c r="F854" s="48" t="s">
        <v>3054</v>
      </c>
      <c r="G854" s="48" t="s">
        <v>14</v>
      </c>
      <c r="H854" s="57">
        <v>63878</v>
      </c>
      <c r="I854" s="56">
        <v>532480</v>
      </c>
      <c r="J854" s="53">
        <v>45901</v>
      </c>
      <c r="K854" s="54">
        <v>8</v>
      </c>
      <c r="L854" s="56">
        <f>INDEX(Sales_Reps!$B$2:$K$11,MATCH(Orders!K854,Sales_Reps!$G$2:$G$11,0),MATCH(Sales_Reps!$K$2,Sales_Reps!$B$2:$K$2,0))*I854</f>
        <v>47923.199999999997</v>
      </c>
    </row>
    <row r="855" spans="2:12" x14ac:dyDescent="0.25">
      <c r="B855" s="49" t="s">
        <v>1108</v>
      </c>
      <c r="C855" s="49" t="s">
        <v>210</v>
      </c>
      <c r="D855" s="51" t="s">
        <v>2107</v>
      </c>
      <c r="E855" s="48" t="s">
        <v>3998</v>
      </c>
      <c r="F855" s="48" t="s">
        <v>3055</v>
      </c>
      <c r="G855" s="48" t="s">
        <v>58</v>
      </c>
      <c r="H855" s="57">
        <v>99555</v>
      </c>
      <c r="I855" s="56">
        <v>544876</v>
      </c>
      <c r="J855" s="53">
        <v>45907</v>
      </c>
      <c r="K855" s="54">
        <v>8</v>
      </c>
      <c r="L855" s="56">
        <f>INDEX(Sales_Reps!$B$2:$K$11,MATCH(Orders!K855,Sales_Reps!$G$2:$G$11,0),MATCH(Sales_Reps!$K$2,Sales_Reps!$B$2:$K$2,0))*I855</f>
        <v>49038.84</v>
      </c>
    </row>
    <row r="856" spans="2:12" x14ac:dyDescent="0.25">
      <c r="B856" s="49" t="s">
        <v>1109</v>
      </c>
      <c r="C856" s="49" t="s">
        <v>171</v>
      </c>
      <c r="D856" s="51" t="s">
        <v>2108</v>
      </c>
      <c r="E856" s="48" t="s">
        <v>3999</v>
      </c>
      <c r="F856" s="48" t="s">
        <v>3056</v>
      </c>
      <c r="G856" s="48" t="s">
        <v>24</v>
      </c>
      <c r="H856" s="57">
        <v>86635</v>
      </c>
      <c r="I856" s="56">
        <v>623712</v>
      </c>
      <c r="J856" s="53">
        <v>45775</v>
      </c>
      <c r="K856" s="54">
        <v>4</v>
      </c>
      <c r="L856" s="56">
        <f>INDEX(Sales_Reps!$B$2:$K$11,MATCH(Orders!K856,Sales_Reps!$G$2:$G$11,0),MATCH(Sales_Reps!$K$2,Sales_Reps!$B$2:$K$2,0))*I856</f>
        <v>68608.320000000007</v>
      </c>
    </row>
    <row r="857" spans="2:12" x14ac:dyDescent="0.25">
      <c r="B857" s="49" t="s">
        <v>1110</v>
      </c>
      <c r="C857" s="49" t="s">
        <v>164</v>
      </c>
      <c r="D857" s="51" t="s">
        <v>2109</v>
      </c>
      <c r="E857" s="48" t="s">
        <v>4000</v>
      </c>
      <c r="F857" s="48" t="s">
        <v>3057</v>
      </c>
      <c r="G857" s="48" t="s">
        <v>44</v>
      </c>
      <c r="H857" s="57">
        <v>21838</v>
      </c>
      <c r="I857" s="56">
        <v>485528</v>
      </c>
      <c r="J857" s="53">
        <v>46002</v>
      </c>
      <c r="K857" s="54">
        <v>7</v>
      </c>
      <c r="L857" s="56">
        <f>INDEX(Sales_Reps!$B$2:$K$11,MATCH(Orders!K857,Sales_Reps!$G$2:$G$11,0),MATCH(Sales_Reps!$K$2,Sales_Reps!$B$2:$K$2,0))*I857</f>
        <v>43697.52</v>
      </c>
    </row>
    <row r="858" spans="2:12" x14ac:dyDescent="0.25">
      <c r="B858" s="49" t="s">
        <v>1111</v>
      </c>
      <c r="C858" s="49" t="s">
        <v>146</v>
      </c>
      <c r="D858" s="51" t="s">
        <v>2110</v>
      </c>
      <c r="E858" s="48" t="s">
        <v>4001</v>
      </c>
      <c r="F858" s="48" t="s">
        <v>3058</v>
      </c>
      <c r="G858" s="48" t="s">
        <v>101</v>
      </c>
      <c r="H858" s="57">
        <v>60153</v>
      </c>
      <c r="I858" s="56">
        <v>517967</v>
      </c>
      <c r="J858" s="53">
        <v>45694</v>
      </c>
      <c r="K858" s="54">
        <v>6</v>
      </c>
      <c r="L858" s="56">
        <f>INDEX(Sales_Reps!$B$2:$K$11,MATCH(Orders!K858,Sales_Reps!$G$2:$G$11,0),MATCH(Sales_Reps!$K$2,Sales_Reps!$B$2:$K$2,0))*I858</f>
        <v>51796.700000000004</v>
      </c>
    </row>
    <row r="859" spans="2:12" x14ac:dyDescent="0.25">
      <c r="B859" s="49" t="s">
        <v>1112</v>
      </c>
      <c r="C859" s="49" t="s">
        <v>130</v>
      </c>
      <c r="D859" s="51" t="s">
        <v>2111</v>
      </c>
      <c r="E859" s="48" t="s">
        <v>4002</v>
      </c>
      <c r="F859" s="48" t="s">
        <v>3059</v>
      </c>
      <c r="G859" s="48" t="s">
        <v>8</v>
      </c>
      <c r="H859" s="57">
        <v>72840</v>
      </c>
      <c r="I859" s="56">
        <v>479768</v>
      </c>
      <c r="J859" s="53">
        <v>45769</v>
      </c>
      <c r="K859" s="54">
        <v>2</v>
      </c>
      <c r="L859" s="56">
        <f>INDEX(Sales_Reps!$B$2:$K$11,MATCH(Orders!K859,Sales_Reps!$G$2:$G$11,0),MATCH(Sales_Reps!$K$2,Sales_Reps!$B$2:$K$2,0))*I859</f>
        <v>59971</v>
      </c>
    </row>
    <row r="860" spans="2:12" x14ac:dyDescent="0.25">
      <c r="B860" s="49" t="s">
        <v>1113</v>
      </c>
      <c r="C860" s="49" t="s">
        <v>159</v>
      </c>
      <c r="D860" s="51" t="s">
        <v>2112</v>
      </c>
      <c r="E860" s="48" t="s">
        <v>4003</v>
      </c>
      <c r="F860" s="48" t="s">
        <v>2555</v>
      </c>
      <c r="G860" s="48" t="s">
        <v>41</v>
      </c>
      <c r="H860" s="57">
        <v>5058</v>
      </c>
      <c r="I860" s="56">
        <v>525281</v>
      </c>
      <c r="J860" s="53">
        <v>45817</v>
      </c>
      <c r="K860" s="54">
        <v>3</v>
      </c>
      <c r="L860" s="56">
        <f>INDEX(Sales_Reps!$B$2:$K$11,MATCH(Orders!K860,Sales_Reps!$G$2:$G$11,0),MATCH(Sales_Reps!$K$2,Sales_Reps!$B$2:$K$2,0))*I860</f>
        <v>63033.72</v>
      </c>
    </row>
    <row r="861" spans="2:12" x14ac:dyDescent="0.25">
      <c r="B861" s="49" t="s">
        <v>1114</v>
      </c>
      <c r="C861" s="49" t="s">
        <v>167</v>
      </c>
      <c r="D861" s="51" t="s">
        <v>2113</v>
      </c>
      <c r="E861" s="48" t="s">
        <v>4004</v>
      </c>
      <c r="F861" s="48" t="s">
        <v>3060</v>
      </c>
      <c r="G861" s="48" t="s">
        <v>25</v>
      </c>
      <c r="H861" s="57">
        <v>98421</v>
      </c>
      <c r="I861" s="56">
        <v>684568</v>
      </c>
      <c r="J861" s="53">
        <v>45794</v>
      </c>
      <c r="K861" s="54">
        <v>4</v>
      </c>
      <c r="L861" s="56">
        <f>INDEX(Sales_Reps!$B$2:$K$11,MATCH(Orders!K861,Sales_Reps!$G$2:$G$11,0),MATCH(Sales_Reps!$K$2,Sales_Reps!$B$2:$K$2,0))*I861</f>
        <v>75302.48</v>
      </c>
    </row>
    <row r="862" spans="2:12" x14ac:dyDescent="0.25">
      <c r="B862" s="49" t="s">
        <v>1115</v>
      </c>
      <c r="C862" s="49" t="s">
        <v>134</v>
      </c>
      <c r="D862" s="51" t="s">
        <v>2114</v>
      </c>
      <c r="E862" s="48" t="s">
        <v>4005</v>
      </c>
      <c r="F862" s="48" t="s">
        <v>3061</v>
      </c>
      <c r="G862" s="48" t="s">
        <v>42</v>
      </c>
      <c r="H862" s="57">
        <v>75182</v>
      </c>
      <c r="I862" s="56">
        <v>461582</v>
      </c>
      <c r="J862" s="53">
        <v>45871</v>
      </c>
      <c r="K862" s="54">
        <v>9</v>
      </c>
      <c r="L862" s="56">
        <f>INDEX(Sales_Reps!$B$2:$K$11,MATCH(Orders!K862,Sales_Reps!$G$2:$G$11,0),MATCH(Sales_Reps!$K$2,Sales_Reps!$B$2:$K$2,0))*I862</f>
        <v>36926.559999999998</v>
      </c>
    </row>
    <row r="863" spans="2:12" x14ac:dyDescent="0.25">
      <c r="B863" s="49" t="s">
        <v>1116</v>
      </c>
      <c r="C863" s="49" t="s">
        <v>161</v>
      </c>
      <c r="D863" s="51" t="s">
        <v>2115</v>
      </c>
      <c r="E863" s="48" t="s">
        <v>4006</v>
      </c>
      <c r="F863" s="48" t="s">
        <v>3062</v>
      </c>
      <c r="G863" s="48" t="s">
        <v>34</v>
      </c>
      <c r="H863" s="57">
        <v>31993</v>
      </c>
      <c r="I863" s="56">
        <v>500759</v>
      </c>
      <c r="J863" s="53">
        <v>45667</v>
      </c>
      <c r="K863" s="54">
        <v>4</v>
      </c>
      <c r="L863" s="56">
        <f>INDEX(Sales_Reps!$B$2:$K$11,MATCH(Orders!K863,Sales_Reps!$G$2:$G$11,0),MATCH(Sales_Reps!$K$2,Sales_Reps!$B$2:$K$2,0))*I863</f>
        <v>55083.49</v>
      </c>
    </row>
    <row r="864" spans="2:12" x14ac:dyDescent="0.25">
      <c r="B864" s="49" t="s">
        <v>1117</v>
      </c>
      <c r="C864" s="49" t="s">
        <v>209</v>
      </c>
      <c r="D864" s="51" t="s">
        <v>2116</v>
      </c>
      <c r="E864" s="48" t="s">
        <v>4007</v>
      </c>
      <c r="F864" s="48" t="s">
        <v>3063</v>
      </c>
      <c r="G864" s="48" t="s">
        <v>55</v>
      </c>
      <c r="H864" s="57">
        <v>18478</v>
      </c>
      <c r="I864" s="56">
        <v>628261</v>
      </c>
      <c r="J864" s="53">
        <v>45762</v>
      </c>
      <c r="K864" s="54">
        <v>1</v>
      </c>
      <c r="L864" s="56">
        <f>INDEX(Sales_Reps!$B$2:$K$11,MATCH(Orders!K864,Sales_Reps!$G$2:$G$11,0),MATCH(Sales_Reps!$K$2,Sales_Reps!$B$2:$K$2,0))*I864</f>
        <v>94239.15</v>
      </c>
    </row>
    <row r="865" spans="2:12" x14ac:dyDescent="0.25">
      <c r="B865" s="49" t="s">
        <v>1118</v>
      </c>
      <c r="C865" s="49" t="s">
        <v>143</v>
      </c>
      <c r="D865" s="51" t="s">
        <v>2117</v>
      </c>
      <c r="E865" s="48" t="s">
        <v>4008</v>
      </c>
      <c r="F865" s="48" t="s">
        <v>3064</v>
      </c>
      <c r="G865" s="48" t="s">
        <v>12</v>
      </c>
      <c r="H865" s="57">
        <v>60674</v>
      </c>
      <c r="I865" s="56">
        <v>459789</v>
      </c>
      <c r="J865" s="53">
        <v>45765</v>
      </c>
      <c r="K865" s="54">
        <v>6</v>
      </c>
      <c r="L865" s="56">
        <f>INDEX(Sales_Reps!$B$2:$K$11,MATCH(Orders!K865,Sales_Reps!$G$2:$G$11,0),MATCH(Sales_Reps!$K$2,Sales_Reps!$B$2:$K$2,0))*I865</f>
        <v>45978.9</v>
      </c>
    </row>
    <row r="866" spans="2:12" x14ac:dyDescent="0.25">
      <c r="B866" s="49" t="s">
        <v>1119</v>
      </c>
      <c r="C866" s="49" t="s">
        <v>150</v>
      </c>
      <c r="D866" s="51" t="s">
        <v>2118</v>
      </c>
      <c r="E866" s="48" t="s">
        <v>4009</v>
      </c>
      <c r="F866" s="48" t="s">
        <v>2857</v>
      </c>
      <c r="G866" s="48" t="s">
        <v>25</v>
      </c>
      <c r="H866" s="57">
        <v>93956</v>
      </c>
      <c r="I866" s="56">
        <v>561551</v>
      </c>
      <c r="J866" s="53">
        <v>45846</v>
      </c>
      <c r="K866" s="54">
        <v>3</v>
      </c>
      <c r="L866" s="56">
        <f>INDEX(Sales_Reps!$B$2:$K$11,MATCH(Orders!K866,Sales_Reps!$G$2:$G$11,0),MATCH(Sales_Reps!$K$2,Sales_Reps!$B$2:$K$2,0))*I866</f>
        <v>67386.12</v>
      </c>
    </row>
    <row r="867" spans="2:12" x14ac:dyDescent="0.25">
      <c r="B867" s="49" t="s">
        <v>1120</v>
      </c>
      <c r="C867" s="49" t="s">
        <v>129</v>
      </c>
      <c r="D867" s="51" t="s">
        <v>2119</v>
      </c>
      <c r="E867" s="48" t="s">
        <v>4010</v>
      </c>
      <c r="F867" s="48" t="s">
        <v>3065</v>
      </c>
      <c r="G867" s="48" t="s">
        <v>18</v>
      </c>
      <c r="H867" s="57">
        <v>478</v>
      </c>
      <c r="I867" s="56">
        <v>474518</v>
      </c>
      <c r="J867" s="53">
        <v>45772</v>
      </c>
      <c r="K867" s="54">
        <v>6</v>
      </c>
      <c r="L867" s="56">
        <f>INDEX(Sales_Reps!$B$2:$K$11,MATCH(Orders!K867,Sales_Reps!$G$2:$G$11,0),MATCH(Sales_Reps!$K$2,Sales_Reps!$B$2:$K$2,0))*I867</f>
        <v>47451.8</v>
      </c>
    </row>
    <row r="868" spans="2:12" x14ac:dyDescent="0.25">
      <c r="B868" s="49" t="s">
        <v>1121</v>
      </c>
      <c r="C868" s="49" t="s">
        <v>184</v>
      </c>
      <c r="D868" s="51" t="s">
        <v>2120</v>
      </c>
      <c r="E868" s="48" t="s">
        <v>4011</v>
      </c>
      <c r="F868" s="48" t="s">
        <v>3066</v>
      </c>
      <c r="G868" s="48" t="s">
        <v>16</v>
      </c>
      <c r="H868" s="57">
        <v>34238</v>
      </c>
      <c r="I868" s="56">
        <v>681110</v>
      </c>
      <c r="J868" s="53">
        <v>45805</v>
      </c>
      <c r="K868" s="54">
        <v>1</v>
      </c>
      <c r="L868" s="56">
        <f>INDEX(Sales_Reps!$B$2:$K$11,MATCH(Orders!K868,Sales_Reps!$G$2:$G$11,0),MATCH(Sales_Reps!$K$2,Sales_Reps!$B$2:$K$2,0))*I868</f>
        <v>102166.5</v>
      </c>
    </row>
    <row r="869" spans="2:12" x14ac:dyDescent="0.25">
      <c r="B869" s="49" t="s">
        <v>1122</v>
      </c>
      <c r="C869" s="49" t="s">
        <v>216</v>
      </c>
      <c r="D869" s="51" t="s">
        <v>2121</v>
      </c>
      <c r="E869" s="48" t="s">
        <v>4012</v>
      </c>
      <c r="F869" s="48" t="s">
        <v>3067</v>
      </c>
      <c r="G869" s="48" t="s">
        <v>103</v>
      </c>
      <c r="H869" s="57">
        <v>49757</v>
      </c>
      <c r="I869" s="56">
        <v>674703</v>
      </c>
      <c r="J869" s="53">
        <v>45738</v>
      </c>
      <c r="K869" s="54">
        <v>5</v>
      </c>
      <c r="L869" s="56">
        <f>INDEX(Sales_Reps!$B$2:$K$11,MATCH(Orders!K869,Sales_Reps!$G$2:$G$11,0),MATCH(Sales_Reps!$K$2,Sales_Reps!$B$2:$K$2,0))*I869</f>
        <v>67470.3</v>
      </c>
    </row>
    <row r="870" spans="2:12" x14ac:dyDescent="0.25">
      <c r="B870" s="49" t="s">
        <v>1123</v>
      </c>
      <c r="C870" s="49" t="s">
        <v>141</v>
      </c>
      <c r="D870" s="51" t="s">
        <v>2122</v>
      </c>
      <c r="E870" s="48" t="s">
        <v>4013</v>
      </c>
      <c r="F870" s="48" t="s">
        <v>2634</v>
      </c>
      <c r="G870" s="48" t="s">
        <v>7</v>
      </c>
      <c r="H870" s="57">
        <v>96179</v>
      </c>
      <c r="I870" s="56">
        <v>685963</v>
      </c>
      <c r="J870" s="53">
        <v>45869</v>
      </c>
      <c r="K870" s="54">
        <v>7</v>
      </c>
      <c r="L870" s="56">
        <f>INDEX(Sales_Reps!$B$2:$K$11,MATCH(Orders!K870,Sales_Reps!$G$2:$G$11,0),MATCH(Sales_Reps!$K$2,Sales_Reps!$B$2:$K$2,0))*I870</f>
        <v>61736.67</v>
      </c>
    </row>
    <row r="871" spans="2:12" x14ac:dyDescent="0.25">
      <c r="B871" s="49" t="s">
        <v>1124</v>
      </c>
      <c r="C871" s="49" t="s">
        <v>163</v>
      </c>
      <c r="D871" s="51" t="s">
        <v>2123</v>
      </c>
      <c r="E871" s="48" t="s">
        <v>4014</v>
      </c>
      <c r="F871" s="48" t="s">
        <v>3068</v>
      </c>
      <c r="G871" s="48" t="s">
        <v>57</v>
      </c>
      <c r="H871" s="57">
        <v>26002</v>
      </c>
      <c r="I871" s="56">
        <v>475942</v>
      </c>
      <c r="J871" s="53">
        <v>45827</v>
      </c>
      <c r="K871" s="54">
        <v>9</v>
      </c>
      <c r="L871" s="56">
        <f>INDEX(Sales_Reps!$B$2:$K$11,MATCH(Orders!K871,Sales_Reps!$G$2:$G$11,0),MATCH(Sales_Reps!$K$2,Sales_Reps!$B$2:$K$2,0))*I871</f>
        <v>38075.360000000001</v>
      </c>
    </row>
    <row r="872" spans="2:12" x14ac:dyDescent="0.25">
      <c r="B872" s="49" t="s">
        <v>1125</v>
      </c>
      <c r="C872" s="49" t="s">
        <v>207</v>
      </c>
      <c r="D872" s="51" t="s">
        <v>2124</v>
      </c>
      <c r="E872" s="48" t="s">
        <v>4015</v>
      </c>
      <c r="F872" s="48" t="s">
        <v>3069</v>
      </c>
      <c r="G872" s="48" t="s">
        <v>11</v>
      </c>
      <c r="H872" s="57">
        <v>91391</v>
      </c>
      <c r="I872" s="56">
        <v>596088</v>
      </c>
      <c r="J872" s="53">
        <v>45697</v>
      </c>
      <c r="K872" s="54">
        <v>7</v>
      </c>
      <c r="L872" s="56">
        <f>INDEX(Sales_Reps!$B$2:$K$11,MATCH(Orders!K872,Sales_Reps!$G$2:$G$11,0),MATCH(Sales_Reps!$K$2,Sales_Reps!$B$2:$K$2,0))*I872</f>
        <v>53647.92</v>
      </c>
    </row>
    <row r="873" spans="2:12" x14ac:dyDescent="0.25">
      <c r="B873" s="49" t="s">
        <v>1126</v>
      </c>
      <c r="C873" s="49" t="s">
        <v>220</v>
      </c>
      <c r="D873" s="51" t="s">
        <v>2125</v>
      </c>
      <c r="E873" s="48" t="s">
        <v>4016</v>
      </c>
      <c r="F873" s="48" t="s">
        <v>3070</v>
      </c>
      <c r="G873" s="48" t="s">
        <v>9</v>
      </c>
      <c r="H873" s="57">
        <v>48802</v>
      </c>
      <c r="I873" s="56">
        <v>570031</v>
      </c>
      <c r="J873" s="53">
        <v>45740</v>
      </c>
      <c r="K873" s="54">
        <v>9</v>
      </c>
      <c r="L873" s="56">
        <f>INDEX(Sales_Reps!$B$2:$K$11,MATCH(Orders!K873,Sales_Reps!$G$2:$G$11,0),MATCH(Sales_Reps!$K$2,Sales_Reps!$B$2:$K$2,0))*I873</f>
        <v>45602.48</v>
      </c>
    </row>
    <row r="874" spans="2:12" x14ac:dyDescent="0.25">
      <c r="B874" s="49" t="s">
        <v>1127</v>
      </c>
      <c r="C874" s="49" t="s">
        <v>138</v>
      </c>
      <c r="D874" s="51" t="s">
        <v>2126</v>
      </c>
      <c r="E874" s="48" t="s">
        <v>4017</v>
      </c>
      <c r="F874" s="48" t="s">
        <v>3071</v>
      </c>
      <c r="G874" s="48" t="s">
        <v>38</v>
      </c>
      <c r="H874" s="57">
        <v>51189</v>
      </c>
      <c r="I874" s="56">
        <v>637498</v>
      </c>
      <c r="J874" s="53">
        <v>45828</v>
      </c>
      <c r="K874" s="54">
        <v>8</v>
      </c>
      <c r="L874" s="56">
        <f>INDEX(Sales_Reps!$B$2:$K$11,MATCH(Orders!K874,Sales_Reps!$G$2:$G$11,0),MATCH(Sales_Reps!$K$2,Sales_Reps!$B$2:$K$2,0))*I874</f>
        <v>57374.82</v>
      </c>
    </row>
    <row r="875" spans="2:12" x14ac:dyDescent="0.25">
      <c r="B875" s="49" t="s">
        <v>1128</v>
      </c>
      <c r="C875" s="49" t="s">
        <v>165</v>
      </c>
      <c r="D875" s="51" t="s">
        <v>2127</v>
      </c>
      <c r="E875" s="48" t="s">
        <v>4018</v>
      </c>
      <c r="F875" s="48" t="s">
        <v>3072</v>
      </c>
      <c r="G875" s="48" t="s">
        <v>40</v>
      </c>
      <c r="H875" s="57">
        <v>47869</v>
      </c>
      <c r="I875" s="56">
        <v>571509</v>
      </c>
      <c r="J875" s="53">
        <v>45882</v>
      </c>
      <c r="K875" s="54">
        <v>9</v>
      </c>
      <c r="L875" s="56">
        <f>INDEX(Sales_Reps!$B$2:$K$11,MATCH(Orders!K875,Sales_Reps!$G$2:$G$11,0),MATCH(Sales_Reps!$K$2,Sales_Reps!$B$2:$K$2,0))*I875</f>
        <v>45720.72</v>
      </c>
    </row>
    <row r="876" spans="2:12" x14ac:dyDescent="0.25">
      <c r="B876" s="49" t="s">
        <v>1129</v>
      </c>
      <c r="C876" s="49" t="s">
        <v>153</v>
      </c>
      <c r="D876" s="51" t="s">
        <v>2128</v>
      </c>
      <c r="E876" s="48" t="s">
        <v>4019</v>
      </c>
      <c r="F876" s="48" t="s">
        <v>2371</v>
      </c>
      <c r="G876" s="48" t="s">
        <v>50</v>
      </c>
      <c r="H876" s="57">
        <v>2367</v>
      </c>
      <c r="I876" s="56">
        <v>480474</v>
      </c>
      <c r="J876" s="53">
        <v>45802</v>
      </c>
      <c r="K876" s="54">
        <v>9</v>
      </c>
      <c r="L876" s="56">
        <f>INDEX(Sales_Reps!$B$2:$K$11,MATCH(Orders!K876,Sales_Reps!$G$2:$G$11,0),MATCH(Sales_Reps!$K$2,Sales_Reps!$B$2:$K$2,0))*I876</f>
        <v>38437.919999999998</v>
      </c>
    </row>
    <row r="877" spans="2:12" x14ac:dyDescent="0.25">
      <c r="B877" s="49" t="s">
        <v>1130</v>
      </c>
      <c r="C877" s="49" t="s">
        <v>204</v>
      </c>
      <c r="D877" s="51" t="s">
        <v>2129</v>
      </c>
      <c r="E877" s="48" t="s">
        <v>4020</v>
      </c>
      <c r="F877" s="48" t="s">
        <v>3073</v>
      </c>
      <c r="G877" s="48" t="s">
        <v>14</v>
      </c>
      <c r="H877" s="57">
        <v>18383</v>
      </c>
      <c r="I877" s="56">
        <v>665060</v>
      </c>
      <c r="J877" s="53">
        <v>45936</v>
      </c>
      <c r="K877" s="54">
        <v>5</v>
      </c>
      <c r="L877" s="56">
        <f>INDEX(Sales_Reps!$B$2:$K$11,MATCH(Orders!K877,Sales_Reps!$G$2:$G$11,0),MATCH(Sales_Reps!$K$2,Sales_Reps!$B$2:$K$2,0))*I877</f>
        <v>66506</v>
      </c>
    </row>
    <row r="878" spans="2:12" x14ac:dyDescent="0.25">
      <c r="B878" s="49" t="s">
        <v>1131</v>
      </c>
      <c r="C878" s="49" t="s">
        <v>202</v>
      </c>
      <c r="D878" s="51" t="s">
        <v>2130</v>
      </c>
      <c r="E878" s="48" t="s">
        <v>4021</v>
      </c>
      <c r="F878" s="48" t="s">
        <v>3074</v>
      </c>
      <c r="G878" s="48" t="s">
        <v>13</v>
      </c>
      <c r="H878" s="57">
        <v>56607</v>
      </c>
      <c r="I878" s="56">
        <v>523141</v>
      </c>
      <c r="J878" s="53">
        <v>45879</v>
      </c>
      <c r="K878" s="54">
        <v>4</v>
      </c>
      <c r="L878" s="56">
        <f>INDEX(Sales_Reps!$B$2:$K$11,MATCH(Orders!K878,Sales_Reps!$G$2:$G$11,0),MATCH(Sales_Reps!$K$2,Sales_Reps!$B$2:$K$2,0))*I878</f>
        <v>57545.51</v>
      </c>
    </row>
    <row r="879" spans="2:12" x14ac:dyDescent="0.25">
      <c r="B879" s="49" t="s">
        <v>1132</v>
      </c>
      <c r="C879" s="49" t="s">
        <v>131</v>
      </c>
      <c r="D879" s="51" t="s">
        <v>2131</v>
      </c>
      <c r="E879" s="48" t="s">
        <v>4022</v>
      </c>
      <c r="F879" s="48" t="s">
        <v>3075</v>
      </c>
      <c r="G879" s="48" t="s">
        <v>27</v>
      </c>
      <c r="H879" s="57">
        <v>57963</v>
      </c>
      <c r="I879" s="56">
        <v>500593</v>
      </c>
      <c r="J879" s="53">
        <v>45927</v>
      </c>
      <c r="K879" s="54">
        <v>5</v>
      </c>
      <c r="L879" s="56">
        <f>INDEX(Sales_Reps!$B$2:$K$11,MATCH(Orders!K879,Sales_Reps!$G$2:$G$11,0),MATCH(Sales_Reps!$K$2,Sales_Reps!$B$2:$K$2,0))*I879</f>
        <v>50059.3</v>
      </c>
    </row>
    <row r="880" spans="2:12" x14ac:dyDescent="0.25">
      <c r="B880" s="49" t="s">
        <v>1133</v>
      </c>
      <c r="C880" s="49" t="s">
        <v>157</v>
      </c>
      <c r="D880" s="51" t="s">
        <v>2132</v>
      </c>
      <c r="E880" s="48" t="s">
        <v>4023</v>
      </c>
      <c r="F880" s="48" t="s">
        <v>3076</v>
      </c>
      <c r="G880" s="48" t="s">
        <v>28</v>
      </c>
      <c r="H880" s="57">
        <v>2317</v>
      </c>
      <c r="I880" s="56">
        <v>522617</v>
      </c>
      <c r="J880" s="53">
        <v>45722</v>
      </c>
      <c r="K880" s="54">
        <v>8</v>
      </c>
      <c r="L880" s="56">
        <f>INDEX(Sales_Reps!$B$2:$K$11,MATCH(Orders!K880,Sales_Reps!$G$2:$G$11,0),MATCH(Sales_Reps!$K$2,Sales_Reps!$B$2:$K$2,0))*I880</f>
        <v>47035.53</v>
      </c>
    </row>
    <row r="881" spans="2:12" x14ac:dyDescent="0.25">
      <c r="B881" s="49" t="s">
        <v>1134</v>
      </c>
      <c r="C881" s="49" t="s">
        <v>213</v>
      </c>
      <c r="D881" s="51" t="s">
        <v>2133</v>
      </c>
      <c r="E881" s="48" t="s">
        <v>4024</v>
      </c>
      <c r="F881" s="48" t="s">
        <v>3077</v>
      </c>
      <c r="G881" s="48" t="s">
        <v>44</v>
      </c>
      <c r="H881" s="57">
        <v>57968</v>
      </c>
      <c r="I881" s="56">
        <v>463813</v>
      </c>
      <c r="J881" s="53">
        <v>45780</v>
      </c>
      <c r="K881" s="54">
        <v>3</v>
      </c>
      <c r="L881" s="56">
        <f>INDEX(Sales_Reps!$B$2:$K$11,MATCH(Orders!K881,Sales_Reps!$G$2:$G$11,0),MATCH(Sales_Reps!$K$2,Sales_Reps!$B$2:$K$2,0))*I881</f>
        <v>55657.56</v>
      </c>
    </row>
    <row r="882" spans="2:12" x14ac:dyDescent="0.25">
      <c r="B882" s="49" t="s">
        <v>1135</v>
      </c>
      <c r="C882" s="49" t="s">
        <v>211</v>
      </c>
      <c r="D882" s="51" t="s">
        <v>2134</v>
      </c>
      <c r="E882" s="48" t="s">
        <v>4025</v>
      </c>
      <c r="F882" s="48" t="s">
        <v>2386</v>
      </c>
      <c r="G882" s="48" t="s">
        <v>19</v>
      </c>
      <c r="H882" s="57">
        <v>85928</v>
      </c>
      <c r="I882" s="56">
        <v>462688</v>
      </c>
      <c r="J882" s="53">
        <v>45798</v>
      </c>
      <c r="K882" s="54">
        <v>8</v>
      </c>
      <c r="L882" s="56">
        <f>INDEX(Sales_Reps!$B$2:$K$11,MATCH(Orders!K882,Sales_Reps!$G$2:$G$11,0),MATCH(Sales_Reps!$K$2,Sales_Reps!$B$2:$K$2,0))*I882</f>
        <v>41641.919999999998</v>
      </c>
    </row>
    <row r="883" spans="2:12" x14ac:dyDescent="0.25">
      <c r="B883" s="49" t="s">
        <v>1136</v>
      </c>
      <c r="C883" s="49" t="s">
        <v>161</v>
      </c>
      <c r="D883" s="51" t="s">
        <v>2135</v>
      </c>
      <c r="E883" s="48" t="s">
        <v>4026</v>
      </c>
      <c r="F883" s="48" t="s">
        <v>3078</v>
      </c>
      <c r="G883" s="48" t="s">
        <v>42</v>
      </c>
      <c r="H883" s="57">
        <v>34055</v>
      </c>
      <c r="I883" s="56">
        <v>598944</v>
      </c>
      <c r="J883" s="53">
        <v>45863</v>
      </c>
      <c r="K883" s="54">
        <v>6</v>
      </c>
      <c r="L883" s="56">
        <f>INDEX(Sales_Reps!$B$2:$K$11,MATCH(Orders!K883,Sales_Reps!$G$2:$G$11,0),MATCH(Sales_Reps!$K$2,Sales_Reps!$B$2:$K$2,0))*I883</f>
        <v>59894.400000000001</v>
      </c>
    </row>
    <row r="884" spans="2:12" x14ac:dyDescent="0.25">
      <c r="B884" s="49" t="s">
        <v>1137</v>
      </c>
      <c r="C884" s="49" t="s">
        <v>173</v>
      </c>
      <c r="D884" s="51" t="s">
        <v>2136</v>
      </c>
      <c r="E884" s="48" t="s">
        <v>4027</v>
      </c>
      <c r="F884" s="48" t="s">
        <v>3079</v>
      </c>
      <c r="G884" s="48" t="s">
        <v>108</v>
      </c>
      <c r="H884" s="57">
        <v>41662</v>
      </c>
      <c r="I884" s="56">
        <v>524292</v>
      </c>
      <c r="J884" s="53">
        <v>45792</v>
      </c>
      <c r="K884" s="54">
        <v>8</v>
      </c>
      <c r="L884" s="56">
        <f>INDEX(Sales_Reps!$B$2:$K$11,MATCH(Orders!K884,Sales_Reps!$G$2:$G$11,0),MATCH(Sales_Reps!$K$2,Sales_Reps!$B$2:$K$2,0))*I884</f>
        <v>47186.28</v>
      </c>
    </row>
    <row r="885" spans="2:12" x14ac:dyDescent="0.25">
      <c r="B885" s="49" t="s">
        <v>1138</v>
      </c>
      <c r="C885" s="49" t="s">
        <v>154</v>
      </c>
      <c r="D885" s="51" t="s">
        <v>2137</v>
      </c>
      <c r="E885" s="48" t="s">
        <v>4028</v>
      </c>
      <c r="F885" s="48" t="s">
        <v>3080</v>
      </c>
      <c r="G885" s="48" t="s">
        <v>58</v>
      </c>
      <c r="H885" s="57">
        <v>86038</v>
      </c>
      <c r="I885" s="56">
        <v>666144</v>
      </c>
      <c r="J885" s="53">
        <v>45676</v>
      </c>
      <c r="K885" s="54">
        <v>5</v>
      </c>
      <c r="L885" s="56">
        <f>INDEX(Sales_Reps!$B$2:$K$11,MATCH(Orders!K885,Sales_Reps!$G$2:$G$11,0),MATCH(Sales_Reps!$K$2,Sales_Reps!$B$2:$K$2,0))*I885</f>
        <v>66614.400000000009</v>
      </c>
    </row>
    <row r="886" spans="2:12" x14ac:dyDescent="0.25">
      <c r="B886" s="49" t="s">
        <v>1139</v>
      </c>
      <c r="C886" s="49" t="s">
        <v>156</v>
      </c>
      <c r="D886" s="51" t="s">
        <v>2138</v>
      </c>
      <c r="E886" s="48" t="s">
        <v>4029</v>
      </c>
      <c r="F886" s="48" t="s">
        <v>3081</v>
      </c>
      <c r="G886" s="48" t="s">
        <v>42</v>
      </c>
      <c r="H886" s="57">
        <v>53420</v>
      </c>
      <c r="I886" s="56">
        <v>665364</v>
      </c>
      <c r="J886" s="53">
        <v>45753</v>
      </c>
      <c r="K886" s="54">
        <v>8</v>
      </c>
      <c r="L886" s="56">
        <f>INDEX(Sales_Reps!$B$2:$K$11,MATCH(Orders!K886,Sales_Reps!$G$2:$G$11,0),MATCH(Sales_Reps!$K$2,Sales_Reps!$B$2:$K$2,0))*I886</f>
        <v>59882.759999999995</v>
      </c>
    </row>
    <row r="887" spans="2:12" x14ac:dyDescent="0.25">
      <c r="B887" s="49" t="s">
        <v>1140</v>
      </c>
      <c r="C887" s="49" t="s">
        <v>198</v>
      </c>
      <c r="D887" s="51" t="s">
        <v>2139</v>
      </c>
      <c r="E887" s="48" t="s">
        <v>4030</v>
      </c>
      <c r="F887" s="48" t="s">
        <v>3082</v>
      </c>
      <c r="G887" s="48" t="s">
        <v>32</v>
      </c>
      <c r="H887" s="57">
        <v>15285</v>
      </c>
      <c r="I887" s="56">
        <v>597091</v>
      </c>
      <c r="J887" s="53">
        <v>45720</v>
      </c>
      <c r="K887" s="54">
        <v>1</v>
      </c>
      <c r="L887" s="56">
        <f>INDEX(Sales_Reps!$B$2:$K$11,MATCH(Orders!K887,Sales_Reps!$G$2:$G$11,0),MATCH(Sales_Reps!$K$2,Sales_Reps!$B$2:$K$2,0))*I887</f>
        <v>89563.65</v>
      </c>
    </row>
    <row r="888" spans="2:12" x14ac:dyDescent="0.25">
      <c r="B888" s="49" t="s">
        <v>1141</v>
      </c>
      <c r="C888" s="49" t="s">
        <v>135</v>
      </c>
      <c r="D888" s="51" t="s">
        <v>2140</v>
      </c>
      <c r="E888" s="48" t="s">
        <v>4031</v>
      </c>
      <c r="F888" s="48" t="s">
        <v>3083</v>
      </c>
      <c r="G888" s="48" t="s">
        <v>46</v>
      </c>
      <c r="H888" s="57">
        <v>29197</v>
      </c>
      <c r="I888" s="56">
        <v>504263</v>
      </c>
      <c r="J888" s="53">
        <v>45895</v>
      </c>
      <c r="K888" s="54">
        <v>3</v>
      </c>
      <c r="L888" s="56">
        <f>INDEX(Sales_Reps!$B$2:$K$11,MATCH(Orders!K888,Sales_Reps!$G$2:$G$11,0),MATCH(Sales_Reps!$K$2,Sales_Reps!$B$2:$K$2,0))*I888</f>
        <v>60511.56</v>
      </c>
    </row>
    <row r="889" spans="2:12" x14ac:dyDescent="0.25">
      <c r="B889" s="49" t="s">
        <v>1142</v>
      </c>
      <c r="C889" s="49" t="s">
        <v>123</v>
      </c>
      <c r="D889" s="51" t="s">
        <v>2141</v>
      </c>
      <c r="E889" s="48" t="s">
        <v>4032</v>
      </c>
      <c r="F889" s="48" t="s">
        <v>3084</v>
      </c>
      <c r="G889" s="48" t="s">
        <v>22</v>
      </c>
      <c r="H889" s="57">
        <v>28573</v>
      </c>
      <c r="I889" s="56">
        <v>544750</v>
      </c>
      <c r="J889" s="53">
        <v>45928</v>
      </c>
      <c r="K889" s="54">
        <v>8</v>
      </c>
      <c r="L889" s="56">
        <f>INDEX(Sales_Reps!$B$2:$K$11,MATCH(Orders!K889,Sales_Reps!$G$2:$G$11,0),MATCH(Sales_Reps!$K$2,Sales_Reps!$B$2:$K$2,0))*I889</f>
        <v>49027.5</v>
      </c>
    </row>
    <row r="890" spans="2:12" x14ac:dyDescent="0.25">
      <c r="B890" s="49" t="s">
        <v>1143</v>
      </c>
      <c r="C890" s="49" t="s">
        <v>125</v>
      </c>
      <c r="D890" s="51" t="s">
        <v>2142</v>
      </c>
      <c r="E890" s="48" t="s">
        <v>4033</v>
      </c>
      <c r="F890" s="48" t="s">
        <v>3085</v>
      </c>
      <c r="G890" s="48" t="s">
        <v>40</v>
      </c>
      <c r="H890" s="57">
        <v>89279</v>
      </c>
      <c r="I890" s="56">
        <v>464103</v>
      </c>
      <c r="J890" s="53">
        <v>46013</v>
      </c>
      <c r="K890" s="54">
        <v>6</v>
      </c>
      <c r="L890" s="56">
        <f>INDEX(Sales_Reps!$B$2:$K$11,MATCH(Orders!K890,Sales_Reps!$G$2:$G$11,0),MATCH(Sales_Reps!$K$2,Sales_Reps!$B$2:$K$2,0))*I890</f>
        <v>46410.3</v>
      </c>
    </row>
    <row r="891" spans="2:12" x14ac:dyDescent="0.25">
      <c r="B891" s="49" t="s">
        <v>1144</v>
      </c>
      <c r="C891" s="49" t="s">
        <v>180</v>
      </c>
      <c r="D891" s="51" t="s">
        <v>2143</v>
      </c>
      <c r="E891" s="48" t="s">
        <v>4034</v>
      </c>
      <c r="F891" s="48" t="s">
        <v>3086</v>
      </c>
      <c r="G891" s="48" t="s">
        <v>59</v>
      </c>
      <c r="H891" s="57">
        <v>60914</v>
      </c>
      <c r="I891" s="56">
        <v>536105</v>
      </c>
      <c r="J891" s="53">
        <v>45943</v>
      </c>
      <c r="K891" s="54">
        <v>8</v>
      </c>
      <c r="L891" s="56">
        <f>INDEX(Sales_Reps!$B$2:$K$11,MATCH(Orders!K891,Sales_Reps!$G$2:$G$11,0),MATCH(Sales_Reps!$K$2,Sales_Reps!$B$2:$K$2,0))*I891</f>
        <v>48249.45</v>
      </c>
    </row>
    <row r="892" spans="2:12" x14ac:dyDescent="0.25">
      <c r="B892" s="49" t="s">
        <v>1145</v>
      </c>
      <c r="C892" s="49" t="s">
        <v>216</v>
      </c>
      <c r="D892" s="51" t="s">
        <v>2144</v>
      </c>
      <c r="E892" s="48" t="s">
        <v>4035</v>
      </c>
      <c r="F892" s="48" t="s">
        <v>3087</v>
      </c>
      <c r="G892" s="48" t="s">
        <v>57</v>
      </c>
      <c r="H892" s="57">
        <v>65567</v>
      </c>
      <c r="I892" s="56">
        <v>697863</v>
      </c>
      <c r="J892" s="53">
        <v>45865</v>
      </c>
      <c r="K892" s="54">
        <v>3</v>
      </c>
      <c r="L892" s="56">
        <f>INDEX(Sales_Reps!$B$2:$K$11,MATCH(Orders!K892,Sales_Reps!$G$2:$G$11,0),MATCH(Sales_Reps!$K$2,Sales_Reps!$B$2:$K$2,0))*I892</f>
        <v>83743.56</v>
      </c>
    </row>
    <row r="893" spans="2:12" x14ac:dyDescent="0.25">
      <c r="B893" s="49" t="s">
        <v>1146</v>
      </c>
      <c r="C893" s="49" t="s">
        <v>189</v>
      </c>
      <c r="D893" s="51" t="s">
        <v>2145</v>
      </c>
      <c r="E893" s="48" t="s">
        <v>4036</v>
      </c>
      <c r="F893" s="48" t="s">
        <v>3088</v>
      </c>
      <c r="G893" s="48" t="s">
        <v>103</v>
      </c>
      <c r="H893" s="57">
        <v>30170</v>
      </c>
      <c r="I893" s="56">
        <v>502707</v>
      </c>
      <c r="J893" s="53">
        <v>45826</v>
      </c>
      <c r="K893" s="54">
        <v>3</v>
      </c>
      <c r="L893" s="56">
        <f>INDEX(Sales_Reps!$B$2:$K$11,MATCH(Orders!K893,Sales_Reps!$G$2:$G$11,0),MATCH(Sales_Reps!$K$2,Sales_Reps!$B$2:$K$2,0))*I893</f>
        <v>60324.84</v>
      </c>
    </row>
    <row r="894" spans="2:12" x14ac:dyDescent="0.25">
      <c r="B894" s="49" t="s">
        <v>1147</v>
      </c>
      <c r="C894" s="49" t="s">
        <v>219</v>
      </c>
      <c r="D894" s="51" t="s">
        <v>2146</v>
      </c>
      <c r="E894" s="48" t="s">
        <v>4037</v>
      </c>
      <c r="F894" s="48" t="s">
        <v>2337</v>
      </c>
      <c r="G894" s="48" t="s">
        <v>44</v>
      </c>
      <c r="H894" s="57">
        <v>43164</v>
      </c>
      <c r="I894" s="56">
        <v>680806</v>
      </c>
      <c r="J894" s="53">
        <v>45837</v>
      </c>
      <c r="K894" s="54">
        <v>6</v>
      </c>
      <c r="L894" s="56">
        <f>INDEX(Sales_Reps!$B$2:$K$11,MATCH(Orders!K894,Sales_Reps!$G$2:$G$11,0),MATCH(Sales_Reps!$K$2,Sales_Reps!$B$2:$K$2,0))*I894</f>
        <v>68080.600000000006</v>
      </c>
    </row>
    <row r="895" spans="2:12" x14ac:dyDescent="0.25">
      <c r="B895" s="49" t="s">
        <v>1148</v>
      </c>
      <c r="C895" s="49" t="s">
        <v>206</v>
      </c>
      <c r="D895" s="51" t="s">
        <v>2147</v>
      </c>
      <c r="E895" s="48" t="s">
        <v>4038</v>
      </c>
      <c r="F895" s="48" t="s">
        <v>3089</v>
      </c>
      <c r="G895" s="48" t="s">
        <v>29</v>
      </c>
      <c r="H895" s="57">
        <v>95214</v>
      </c>
      <c r="I895" s="56">
        <v>647028</v>
      </c>
      <c r="J895" s="53">
        <v>45661</v>
      </c>
      <c r="K895" s="54">
        <v>3</v>
      </c>
      <c r="L895" s="56">
        <f>INDEX(Sales_Reps!$B$2:$K$11,MATCH(Orders!K895,Sales_Reps!$G$2:$G$11,0),MATCH(Sales_Reps!$K$2,Sales_Reps!$B$2:$K$2,0))*I895</f>
        <v>77643.360000000001</v>
      </c>
    </row>
    <row r="896" spans="2:12" x14ac:dyDescent="0.25">
      <c r="B896" s="49" t="s">
        <v>1149</v>
      </c>
      <c r="C896" s="49" t="s">
        <v>132</v>
      </c>
      <c r="D896" s="51" t="s">
        <v>2148</v>
      </c>
      <c r="E896" s="48" t="s">
        <v>4039</v>
      </c>
      <c r="F896" s="48" t="s">
        <v>3090</v>
      </c>
      <c r="G896" s="48" t="s">
        <v>105</v>
      </c>
      <c r="H896" s="57">
        <v>66073</v>
      </c>
      <c r="I896" s="56">
        <v>609774</v>
      </c>
      <c r="J896" s="53">
        <v>46021</v>
      </c>
      <c r="K896" s="54">
        <v>6</v>
      </c>
      <c r="L896" s="56">
        <f>INDEX(Sales_Reps!$B$2:$K$11,MATCH(Orders!K896,Sales_Reps!$G$2:$G$11,0),MATCH(Sales_Reps!$K$2,Sales_Reps!$B$2:$K$2,0))*I896</f>
        <v>60977.4</v>
      </c>
    </row>
    <row r="897" spans="2:12" x14ac:dyDescent="0.25">
      <c r="B897" s="49" t="s">
        <v>1150</v>
      </c>
      <c r="C897" s="49" t="s">
        <v>211</v>
      </c>
      <c r="D897" s="51" t="s">
        <v>2149</v>
      </c>
      <c r="E897" s="48" t="s">
        <v>4040</v>
      </c>
      <c r="F897" s="48" t="s">
        <v>3091</v>
      </c>
      <c r="G897" s="48" t="s">
        <v>19</v>
      </c>
      <c r="H897" s="57">
        <v>59049</v>
      </c>
      <c r="I897" s="56">
        <v>553368</v>
      </c>
      <c r="J897" s="53">
        <v>45711</v>
      </c>
      <c r="K897" s="54">
        <v>3</v>
      </c>
      <c r="L897" s="56">
        <f>INDEX(Sales_Reps!$B$2:$K$11,MATCH(Orders!K897,Sales_Reps!$G$2:$G$11,0),MATCH(Sales_Reps!$K$2,Sales_Reps!$B$2:$K$2,0))*I897</f>
        <v>66404.160000000003</v>
      </c>
    </row>
    <row r="898" spans="2:12" x14ac:dyDescent="0.25">
      <c r="B898" s="49" t="s">
        <v>1151</v>
      </c>
      <c r="C898" s="49" t="s">
        <v>152</v>
      </c>
      <c r="D898" s="51" t="s">
        <v>2150</v>
      </c>
      <c r="E898" s="48" t="s">
        <v>4041</v>
      </c>
      <c r="F898" s="48" t="s">
        <v>2424</v>
      </c>
      <c r="G898" s="48" t="s">
        <v>30</v>
      </c>
      <c r="H898" s="57">
        <v>96692</v>
      </c>
      <c r="I898" s="56">
        <v>656488</v>
      </c>
      <c r="J898" s="53">
        <v>45791</v>
      </c>
      <c r="K898" s="54">
        <v>9</v>
      </c>
      <c r="L898" s="56">
        <f>INDEX(Sales_Reps!$B$2:$K$11,MATCH(Orders!K898,Sales_Reps!$G$2:$G$11,0),MATCH(Sales_Reps!$K$2,Sales_Reps!$B$2:$K$2,0))*I898</f>
        <v>52519.040000000001</v>
      </c>
    </row>
    <row r="899" spans="2:12" x14ac:dyDescent="0.25">
      <c r="B899" s="49" t="s">
        <v>1152</v>
      </c>
      <c r="C899" s="49" t="s">
        <v>182</v>
      </c>
      <c r="D899" s="51" t="s">
        <v>2151</v>
      </c>
      <c r="E899" s="48" t="s">
        <v>4042</v>
      </c>
      <c r="F899" s="48" t="s">
        <v>3092</v>
      </c>
      <c r="G899" s="48" t="s">
        <v>23</v>
      </c>
      <c r="H899" s="57">
        <v>24951</v>
      </c>
      <c r="I899" s="56">
        <v>478325</v>
      </c>
      <c r="J899" s="53">
        <v>45685</v>
      </c>
      <c r="K899" s="54">
        <v>4</v>
      </c>
      <c r="L899" s="56">
        <f>INDEX(Sales_Reps!$B$2:$K$11,MATCH(Orders!K899,Sales_Reps!$G$2:$G$11,0),MATCH(Sales_Reps!$K$2,Sales_Reps!$B$2:$K$2,0))*I899</f>
        <v>52615.75</v>
      </c>
    </row>
    <row r="900" spans="2:12" x14ac:dyDescent="0.25">
      <c r="B900" s="49" t="s">
        <v>1153</v>
      </c>
      <c r="C900" s="49" t="s">
        <v>165</v>
      </c>
      <c r="D900" s="51" t="s">
        <v>2152</v>
      </c>
      <c r="E900" s="48" t="s">
        <v>4043</v>
      </c>
      <c r="F900" s="48" t="s">
        <v>3093</v>
      </c>
      <c r="G900" s="48" t="s">
        <v>27</v>
      </c>
      <c r="H900" s="57">
        <v>90763</v>
      </c>
      <c r="I900" s="56">
        <v>589986</v>
      </c>
      <c r="J900" s="53">
        <v>45923</v>
      </c>
      <c r="K900" s="54">
        <v>7</v>
      </c>
      <c r="L900" s="56">
        <f>INDEX(Sales_Reps!$B$2:$K$11,MATCH(Orders!K900,Sales_Reps!$G$2:$G$11,0),MATCH(Sales_Reps!$K$2,Sales_Reps!$B$2:$K$2,0))*I900</f>
        <v>53098.74</v>
      </c>
    </row>
    <row r="901" spans="2:12" x14ac:dyDescent="0.25">
      <c r="B901" s="49" t="s">
        <v>1154</v>
      </c>
      <c r="C901" s="49" t="s">
        <v>220</v>
      </c>
      <c r="D901" s="51" t="s">
        <v>2153</v>
      </c>
      <c r="E901" s="48" t="s">
        <v>4044</v>
      </c>
      <c r="F901" s="48" t="s">
        <v>3036</v>
      </c>
      <c r="G901" s="48" t="s">
        <v>10</v>
      </c>
      <c r="H901" s="57">
        <v>23368</v>
      </c>
      <c r="I901" s="56">
        <v>608928</v>
      </c>
      <c r="J901" s="53">
        <v>45764</v>
      </c>
      <c r="K901" s="54">
        <v>9</v>
      </c>
      <c r="L901" s="56">
        <f>INDEX(Sales_Reps!$B$2:$K$11,MATCH(Orders!K901,Sales_Reps!$G$2:$G$11,0),MATCH(Sales_Reps!$K$2,Sales_Reps!$B$2:$K$2,0))*I901</f>
        <v>48714.239999999998</v>
      </c>
    </row>
    <row r="902" spans="2:12" x14ac:dyDescent="0.25">
      <c r="B902" s="49" t="s">
        <v>1155</v>
      </c>
      <c r="C902" s="49" t="s">
        <v>175</v>
      </c>
      <c r="D902" s="51" t="s">
        <v>2154</v>
      </c>
      <c r="E902" s="48" t="s">
        <v>4045</v>
      </c>
      <c r="F902" s="48" t="s">
        <v>2826</v>
      </c>
      <c r="G902" s="48" t="s">
        <v>14</v>
      </c>
      <c r="H902" s="57">
        <v>53285</v>
      </c>
      <c r="I902" s="56">
        <v>620707</v>
      </c>
      <c r="J902" s="53">
        <v>45691</v>
      </c>
      <c r="K902" s="54">
        <v>7</v>
      </c>
      <c r="L902" s="56">
        <f>INDEX(Sales_Reps!$B$2:$K$11,MATCH(Orders!K902,Sales_Reps!$G$2:$G$11,0),MATCH(Sales_Reps!$K$2,Sales_Reps!$B$2:$K$2,0))*I902</f>
        <v>55863.63</v>
      </c>
    </row>
    <row r="903" spans="2:12" x14ac:dyDescent="0.25">
      <c r="B903" s="49" t="s">
        <v>1156</v>
      </c>
      <c r="C903" s="49" t="s">
        <v>125</v>
      </c>
      <c r="D903" s="51" t="s">
        <v>2155</v>
      </c>
      <c r="E903" s="48" t="s">
        <v>4046</v>
      </c>
      <c r="F903" s="48" t="s">
        <v>3094</v>
      </c>
      <c r="G903" s="48" t="s">
        <v>13</v>
      </c>
      <c r="H903" s="57">
        <v>63445</v>
      </c>
      <c r="I903" s="56">
        <v>468832</v>
      </c>
      <c r="J903" s="53">
        <v>46012</v>
      </c>
      <c r="K903" s="54">
        <v>1</v>
      </c>
      <c r="L903" s="56">
        <f>INDEX(Sales_Reps!$B$2:$K$11,MATCH(Orders!K903,Sales_Reps!$G$2:$G$11,0),MATCH(Sales_Reps!$K$2,Sales_Reps!$B$2:$K$2,0))*I903</f>
        <v>70324.800000000003</v>
      </c>
    </row>
    <row r="904" spans="2:12" x14ac:dyDescent="0.25">
      <c r="B904" s="49" t="s">
        <v>1157</v>
      </c>
      <c r="C904" s="49" t="s">
        <v>172</v>
      </c>
      <c r="D904" s="51" t="s">
        <v>2156</v>
      </c>
      <c r="E904" s="48" t="s">
        <v>4047</v>
      </c>
      <c r="F904" s="48" t="s">
        <v>3095</v>
      </c>
      <c r="G904" s="48" t="s">
        <v>42</v>
      </c>
      <c r="H904" s="57">
        <v>84281</v>
      </c>
      <c r="I904" s="56">
        <v>505991</v>
      </c>
      <c r="J904" s="53">
        <v>45854</v>
      </c>
      <c r="K904" s="54">
        <v>4</v>
      </c>
      <c r="L904" s="56">
        <f>INDEX(Sales_Reps!$B$2:$K$11,MATCH(Orders!K904,Sales_Reps!$G$2:$G$11,0),MATCH(Sales_Reps!$K$2,Sales_Reps!$B$2:$K$2,0))*I904</f>
        <v>55659.01</v>
      </c>
    </row>
    <row r="905" spans="2:12" x14ac:dyDescent="0.25">
      <c r="B905" s="49" t="s">
        <v>1158</v>
      </c>
      <c r="C905" s="49" t="s">
        <v>215</v>
      </c>
      <c r="D905" s="51" t="s">
        <v>2157</v>
      </c>
      <c r="E905" s="48" t="s">
        <v>4048</v>
      </c>
      <c r="F905" s="48" t="s">
        <v>3096</v>
      </c>
      <c r="G905" s="48" t="s">
        <v>24</v>
      </c>
      <c r="H905" s="57">
        <v>89105</v>
      </c>
      <c r="I905" s="56">
        <v>482517</v>
      </c>
      <c r="J905" s="53">
        <v>45811</v>
      </c>
      <c r="K905" s="54">
        <v>3</v>
      </c>
      <c r="L905" s="56">
        <f>INDEX(Sales_Reps!$B$2:$K$11,MATCH(Orders!K905,Sales_Reps!$G$2:$G$11,0),MATCH(Sales_Reps!$K$2,Sales_Reps!$B$2:$K$2,0))*I905</f>
        <v>57902.04</v>
      </c>
    </row>
    <row r="906" spans="2:12" x14ac:dyDescent="0.25">
      <c r="B906" s="49" t="s">
        <v>1159</v>
      </c>
      <c r="C906" s="49" t="s">
        <v>168</v>
      </c>
      <c r="D906" s="51" t="s">
        <v>2158</v>
      </c>
      <c r="E906" s="48" t="s">
        <v>4049</v>
      </c>
      <c r="F906" s="48" t="s">
        <v>3097</v>
      </c>
      <c r="G906" s="48" t="s">
        <v>55</v>
      </c>
      <c r="H906" s="57">
        <v>57029</v>
      </c>
      <c r="I906" s="56">
        <v>510651</v>
      </c>
      <c r="J906" s="53">
        <v>46012</v>
      </c>
      <c r="K906" s="54">
        <v>6</v>
      </c>
      <c r="L906" s="56">
        <f>INDEX(Sales_Reps!$B$2:$K$11,MATCH(Orders!K906,Sales_Reps!$G$2:$G$11,0),MATCH(Sales_Reps!$K$2,Sales_Reps!$B$2:$K$2,0))*I906</f>
        <v>51065.100000000006</v>
      </c>
    </row>
    <row r="907" spans="2:12" x14ac:dyDescent="0.25">
      <c r="B907" s="49" t="s">
        <v>1160</v>
      </c>
      <c r="C907" s="49" t="s">
        <v>168</v>
      </c>
      <c r="D907" s="51" t="s">
        <v>2159</v>
      </c>
      <c r="E907" s="48" t="s">
        <v>4050</v>
      </c>
      <c r="F907" s="48" t="s">
        <v>3098</v>
      </c>
      <c r="G907" s="48" t="s">
        <v>18</v>
      </c>
      <c r="H907" s="57">
        <v>8373</v>
      </c>
      <c r="I907" s="56">
        <v>695211</v>
      </c>
      <c r="J907" s="53">
        <v>45824</v>
      </c>
      <c r="K907" s="54">
        <v>1</v>
      </c>
      <c r="L907" s="56">
        <f>INDEX(Sales_Reps!$B$2:$K$11,MATCH(Orders!K907,Sales_Reps!$G$2:$G$11,0),MATCH(Sales_Reps!$K$2,Sales_Reps!$B$2:$K$2,0))*I907</f>
        <v>104281.65</v>
      </c>
    </row>
    <row r="908" spans="2:12" x14ac:dyDescent="0.25">
      <c r="B908" s="49" t="s">
        <v>1161</v>
      </c>
      <c r="C908" s="49" t="s">
        <v>165</v>
      </c>
      <c r="D908" s="51" t="s">
        <v>2160</v>
      </c>
      <c r="E908" s="48" t="s">
        <v>4051</v>
      </c>
      <c r="F908" s="48" t="s">
        <v>3099</v>
      </c>
      <c r="G908" s="48" t="s">
        <v>55</v>
      </c>
      <c r="H908" s="57">
        <v>24717</v>
      </c>
      <c r="I908" s="56">
        <v>556870</v>
      </c>
      <c r="J908" s="53">
        <v>46008</v>
      </c>
      <c r="K908" s="54">
        <v>5</v>
      </c>
      <c r="L908" s="56">
        <f>INDEX(Sales_Reps!$B$2:$K$11,MATCH(Orders!K908,Sales_Reps!$G$2:$G$11,0),MATCH(Sales_Reps!$K$2,Sales_Reps!$B$2:$K$2,0))*I908</f>
        <v>55687</v>
      </c>
    </row>
    <row r="909" spans="2:12" x14ac:dyDescent="0.25">
      <c r="B909" s="49" t="s">
        <v>1162</v>
      </c>
      <c r="C909" s="49" t="s">
        <v>131</v>
      </c>
      <c r="D909" s="51" t="s">
        <v>2161</v>
      </c>
      <c r="E909" s="48" t="s">
        <v>4052</v>
      </c>
      <c r="F909" s="48" t="s">
        <v>3100</v>
      </c>
      <c r="G909" s="48" t="s">
        <v>26</v>
      </c>
      <c r="H909" s="57">
        <v>12362</v>
      </c>
      <c r="I909" s="56">
        <v>470643</v>
      </c>
      <c r="J909" s="53">
        <v>45938</v>
      </c>
      <c r="K909" s="54">
        <v>4</v>
      </c>
      <c r="L909" s="56">
        <f>INDEX(Sales_Reps!$B$2:$K$11,MATCH(Orders!K909,Sales_Reps!$G$2:$G$11,0),MATCH(Sales_Reps!$K$2,Sales_Reps!$B$2:$K$2,0))*I909</f>
        <v>51770.73</v>
      </c>
    </row>
    <row r="910" spans="2:12" x14ac:dyDescent="0.25">
      <c r="B910" s="49" t="s">
        <v>1163</v>
      </c>
      <c r="C910" s="49" t="s">
        <v>166</v>
      </c>
      <c r="D910" s="51" t="s">
        <v>2162</v>
      </c>
      <c r="E910" s="48" t="s">
        <v>4053</v>
      </c>
      <c r="F910" s="48" t="s">
        <v>3101</v>
      </c>
      <c r="G910" s="48" t="s">
        <v>27</v>
      </c>
      <c r="H910" s="57">
        <v>55760</v>
      </c>
      <c r="I910" s="56">
        <v>548401</v>
      </c>
      <c r="J910" s="53">
        <v>45842</v>
      </c>
      <c r="K910" s="54">
        <v>9</v>
      </c>
      <c r="L910" s="56">
        <f>INDEX(Sales_Reps!$B$2:$K$11,MATCH(Orders!K910,Sales_Reps!$G$2:$G$11,0),MATCH(Sales_Reps!$K$2,Sales_Reps!$B$2:$K$2,0))*I910</f>
        <v>43872.08</v>
      </c>
    </row>
    <row r="911" spans="2:12" x14ac:dyDescent="0.25">
      <c r="B911" s="49" t="s">
        <v>1164</v>
      </c>
      <c r="C911" s="49" t="s">
        <v>176</v>
      </c>
      <c r="D911" s="51" t="s">
        <v>2163</v>
      </c>
      <c r="E911" s="48" t="s">
        <v>4054</v>
      </c>
      <c r="F911" s="48" t="s">
        <v>3102</v>
      </c>
      <c r="G911" s="48" t="s">
        <v>47</v>
      </c>
      <c r="H911" s="57">
        <v>1477</v>
      </c>
      <c r="I911" s="56">
        <v>681735</v>
      </c>
      <c r="J911" s="53">
        <v>45662</v>
      </c>
      <c r="K911" s="54">
        <v>9</v>
      </c>
      <c r="L911" s="56">
        <f>INDEX(Sales_Reps!$B$2:$K$11,MATCH(Orders!K911,Sales_Reps!$G$2:$G$11,0),MATCH(Sales_Reps!$K$2,Sales_Reps!$B$2:$K$2,0))*I911</f>
        <v>54538.8</v>
      </c>
    </row>
    <row r="912" spans="2:12" x14ac:dyDescent="0.25">
      <c r="B912" s="49" t="s">
        <v>1165</v>
      </c>
      <c r="C912" s="49" t="s">
        <v>150</v>
      </c>
      <c r="D912" s="51" t="s">
        <v>2164</v>
      </c>
      <c r="E912" s="48" t="s">
        <v>4055</v>
      </c>
      <c r="F912" s="48" t="s">
        <v>3103</v>
      </c>
      <c r="G912" s="48" t="s">
        <v>44</v>
      </c>
      <c r="H912" s="57">
        <v>84946</v>
      </c>
      <c r="I912" s="56">
        <v>476073</v>
      </c>
      <c r="J912" s="53">
        <v>45750</v>
      </c>
      <c r="K912" s="54">
        <v>8</v>
      </c>
      <c r="L912" s="56">
        <f>INDEX(Sales_Reps!$B$2:$K$11,MATCH(Orders!K912,Sales_Reps!$G$2:$G$11,0),MATCH(Sales_Reps!$K$2,Sales_Reps!$B$2:$K$2,0))*I912</f>
        <v>42846.57</v>
      </c>
    </row>
    <row r="913" spans="2:12" x14ac:dyDescent="0.25">
      <c r="B913" s="49" t="s">
        <v>1166</v>
      </c>
      <c r="C913" s="49" t="s">
        <v>159</v>
      </c>
      <c r="D913" s="51" t="s">
        <v>2165</v>
      </c>
      <c r="E913" s="48" t="s">
        <v>4056</v>
      </c>
      <c r="F913" s="48" t="s">
        <v>3104</v>
      </c>
      <c r="G913" s="48" t="s">
        <v>37</v>
      </c>
      <c r="H913" s="57">
        <v>2122</v>
      </c>
      <c r="I913" s="56">
        <v>526947</v>
      </c>
      <c r="J913" s="53">
        <v>45720</v>
      </c>
      <c r="K913" s="54">
        <v>7</v>
      </c>
      <c r="L913" s="56">
        <f>INDEX(Sales_Reps!$B$2:$K$11,MATCH(Orders!K913,Sales_Reps!$G$2:$G$11,0),MATCH(Sales_Reps!$K$2,Sales_Reps!$B$2:$K$2,0))*I913</f>
        <v>47425.229999999996</v>
      </c>
    </row>
    <row r="914" spans="2:12" x14ac:dyDescent="0.25">
      <c r="B914" s="49" t="s">
        <v>1167</v>
      </c>
      <c r="C914" s="49" t="s">
        <v>190</v>
      </c>
      <c r="D914" s="51" t="s">
        <v>2166</v>
      </c>
      <c r="E914" s="48" t="s">
        <v>4057</v>
      </c>
      <c r="F914" s="48" t="s">
        <v>3105</v>
      </c>
      <c r="G914" s="48" t="s">
        <v>41</v>
      </c>
      <c r="H914" s="57">
        <v>55909</v>
      </c>
      <c r="I914" s="56">
        <v>657242</v>
      </c>
      <c r="J914" s="53">
        <v>45980</v>
      </c>
      <c r="K914" s="54">
        <v>3</v>
      </c>
      <c r="L914" s="56">
        <f>INDEX(Sales_Reps!$B$2:$K$11,MATCH(Orders!K914,Sales_Reps!$G$2:$G$11,0),MATCH(Sales_Reps!$K$2,Sales_Reps!$B$2:$K$2,0))*I914</f>
        <v>78869.039999999994</v>
      </c>
    </row>
    <row r="915" spans="2:12" x14ac:dyDescent="0.25">
      <c r="B915" s="49" t="s">
        <v>1168</v>
      </c>
      <c r="C915" s="49" t="s">
        <v>191</v>
      </c>
      <c r="D915" s="51" t="s">
        <v>2167</v>
      </c>
      <c r="E915" s="48" t="s">
        <v>4058</v>
      </c>
      <c r="F915" s="48" t="s">
        <v>3106</v>
      </c>
      <c r="G915" s="48" t="s">
        <v>10</v>
      </c>
      <c r="H915" s="57">
        <v>53473</v>
      </c>
      <c r="I915" s="56">
        <v>697802</v>
      </c>
      <c r="J915" s="53">
        <v>45930</v>
      </c>
      <c r="K915" s="54">
        <v>4</v>
      </c>
      <c r="L915" s="56">
        <f>INDEX(Sales_Reps!$B$2:$K$11,MATCH(Orders!K915,Sales_Reps!$G$2:$G$11,0),MATCH(Sales_Reps!$K$2,Sales_Reps!$B$2:$K$2,0))*I915</f>
        <v>76758.22</v>
      </c>
    </row>
    <row r="916" spans="2:12" x14ac:dyDescent="0.25">
      <c r="B916" s="49" t="s">
        <v>1169</v>
      </c>
      <c r="C916" s="49" t="s">
        <v>206</v>
      </c>
      <c r="D916" s="51" t="s">
        <v>2168</v>
      </c>
      <c r="E916" s="48" t="s">
        <v>4059</v>
      </c>
      <c r="F916" s="48" t="s">
        <v>3107</v>
      </c>
      <c r="G916" s="48" t="s">
        <v>108</v>
      </c>
      <c r="H916" s="57">
        <v>78982</v>
      </c>
      <c r="I916" s="56">
        <v>484783</v>
      </c>
      <c r="J916" s="53">
        <v>45842</v>
      </c>
      <c r="K916" s="54">
        <v>3</v>
      </c>
      <c r="L916" s="56">
        <f>INDEX(Sales_Reps!$B$2:$K$11,MATCH(Orders!K916,Sales_Reps!$G$2:$G$11,0),MATCH(Sales_Reps!$K$2,Sales_Reps!$B$2:$K$2,0))*I916</f>
        <v>58173.96</v>
      </c>
    </row>
    <row r="917" spans="2:12" x14ac:dyDescent="0.25">
      <c r="B917" s="49" t="s">
        <v>1170</v>
      </c>
      <c r="C917" s="49" t="s">
        <v>210</v>
      </c>
      <c r="D917" s="51" t="s">
        <v>2169</v>
      </c>
      <c r="E917" s="64" t="s">
        <v>4178</v>
      </c>
      <c r="F917" s="48" t="s">
        <v>3108</v>
      </c>
      <c r="G917" s="48" t="s">
        <v>30</v>
      </c>
      <c r="H917" s="57">
        <v>55753</v>
      </c>
      <c r="I917" s="56">
        <v>571811</v>
      </c>
      <c r="J917" s="53">
        <v>45666</v>
      </c>
      <c r="K917" s="54">
        <v>9</v>
      </c>
      <c r="L917" s="56">
        <f>INDEX(Sales_Reps!$B$2:$K$11,MATCH(Orders!K917,Sales_Reps!$G$2:$G$11,0),MATCH(Sales_Reps!$K$2,Sales_Reps!$B$2:$K$2,0))*I917</f>
        <v>45744.88</v>
      </c>
    </row>
    <row r="918" spans="2:12" x14ac:dyDescent="0.25">
      <c r="B918" s="49" t="s">
        <v>1171</v>
      </c>
      <c r="C918" s="49" t="s">
        <v>169</v>
      </c>
      <c r="D918" s="51" t="s">
        <v>2170</v>
      </c>
      <c r="E918" s="48" t="s">
        <v>4060</v>
      </c>
      <c r="F918" s="48" t="s">
        <v>3109</v>
      </c>
      <c r="G918" s="48" t="s">
        <v>50</v>
      </c>
      <c r="H918" s="57">
        <v>91801</v>
      </c>
      <c r="I918" s="56">
        <v>646965</v>
      </c>
      <c r="J918" s="53">
        <v>45968</v>
      </c>
      <c r="K918" s="54">
        <v>1</v>
      </c>
      <c r="L918" s="56">
        <f>INDEX(Sales_Reps!$B$2:$K$11,MATCH(Orders!K918,Sales_Reps!$G$2:$G$11,0),MATCH(Sales_Reps!$K$2,Sales_Reps!$B$2:$K$2,0))*I918</f>
        <v>97044.75</v>
      </c>
    </row>
    <row r="919" spans="2:12" x14ac:dyDescent="0.25">
      <c r="B919" s="49" t="s">
        <v>1172</v>
      </c>
      <c r="C919" s="49" t="s">
        <v>152</v>
      </c>
      <c r="D919" s="51" t="s">
        <v>2171</v>
      </c>
      <c r="E919" s="48" t="s">
        <v>4061</v>
      </c>
      <c r="F919" s="48" t="s">
        <v>3110</v>
      </c>
      <c r="G919" s="48" t="s">
        <v>19</v>
      </c>
      <c r="H919" s="57">
        <v>71002</v>
      </c>
      <c r="I919" s="56">
        <v>528026</v>
      </c>
      <c r="J919" s="53">
        <v>45978</v>
      </c>
      <c r="K919" s="54">
        <v>1</v>
      </c>
      <c r="L919" s="56">
        <f>INDEX(Sales_Reps!$B$2:$K$11,MATCH(Orders!K919,Sales_Reps!$G$2:$G$11,0),MATCH(Sales_Reps!$K$2,Sales_Reps!$B$2:$K$2,0))*I919</f>
        <v>79203.899999999994</v>
      </c>
    </row>
    <row r="920" spans="2:12" x14ac:dyDescent="0.25">
      <c r="B920" s="49" t="s">
        <v>1173</v>
      </c>
      <c r="C920" s="49" t="s">
        <v>132</v>
      </c>
      <c r="D920" s="51" t="s">
        <v>2172</v>
      </c>
      <c r="E920" s="48" t="s">
        <v>4062</v>
      </c>
      <c r="F920" s="48" t="s">
        <v>3111</v>
      </c>
      <c r="G920" s="48" t="s">
        <v>37</v>
      </c>
      <c r="H920" s="57">
        <v>53851</v>
      </c>
      <c r="I920" s="56">
        <v>641705</v>
      </c>
      <c r="J920" s="53">
        <v>45879</v>
      </c>
      <c r="K920" s="54">
        <v>2</v>
      </c>
      <c r="L920" s="56">
        <f>INDEX(Sales_Reps!$B$2:$K$11,MATCH(Orders!K920,Sales_Reps!$G$2:$G$11,0),MATCH(Sales_Reps!$K$2,Sales_Reps!$B$2:$K$2,0))*I920</f>
        <v>80213.125</v>
      </c>
    </row>
    <row r="921" spans="2:12" x14ac:dyDescent="0.25">
      <c r="B921" s="49" t="s">
        <v>1174</v>
      </c>
      <c r="C921" s="49" t="s">
        <v>133</v>
      </c>
      <c r="D921" s="51" t="s">
        <v>2173</v>
      </c>
      <c r="E921" s="48" t="s">
        <v>4063</v>
      </c>
      <c r="F921" s="48" t="s">
        <v>3112</v>
      </c>
      <c r="G921" s="48" t="s">
        <v>34</v>
      </c>
      <c r="H921" s="57">
        <v>942</v>
      </c>
      <c r="I921" s="56">
        <v>651375</v>
      </c>
      <c r="J921" s="53">
        <v>45750</v>
      </c>
      <c r="K921" s="54">
        <v>7</v>
      </c>
      <c r="L921" s="56">
        <f>INDEX(Sales_Reps!$B$2:$K$11,MATCH(Orders!K921,Sales_Reps!$G$2:$G$11,0),MATCH(Sales_Reps!$K$2,Sales_Reps!$B$2:$K$2,0))*I921</f>
        <v>58623.75</v>
      </c>
    </row>
    <row r="922" spans="2:12" x14ac:dyDescent="0.25">
      <c r="B922" s="49" t="s">
        <v>1175</v>
      </c>
      <c r="C922" s="49" t="s">
        <v>143</v>
      </c>
      <c r="D922" s="51" t="s">
        <v>2174</v>
      </c>
      <c r="E922" s="48" t="s">
        <v>4064</v>
      </c>
      <c r="F922" s="48" t="s">
        <v>2834</v>
      </c>
      <c r="G922" s="48" t="s">
        <v>54</v>
      </c>
      <c r="H922" s="57">
        <v>66887</v>
      </c>
      <c r="I922" s="56">
        <v>539658</v>
      </c>
      <c r="J922" s="53">
        <v>45925</v>
      </c>
      <c r="K922" s="54">
        <v>6</v>
      </c>
      <c r="L922" s="56">
        <f>INDEX(Sales_Reps!$B$2:$K$11,MATCH(Orders!K922,Sales_Reps!$G$2:$G$11,0),MATCH(Sales_Reps!$K$2,Sales_Reps!$B$2:$K$2,0))*I922</f>
        <v>53965.8</v>
      </c>
    </row>
    <row r="923" spans="2:12" x14ac:dyDescent="0.25">
      <c r="B923" s="49" t="s">
        <v>1176</v>
      </c>
      <c r="C923" s="49" t="s">
        <v>182</v>
      </c>
      <c r="D923" s="51" t="s">
        <v>2175</v>
      </c>
      <c r="E923" s="48" t="s">
        <v>4065</v>
      </c>
      <c r="F923" s="48" t="s">
        <v>2497</v>
      </c>
      <c r="G923" s="48" t="s">
        <v>34</v>
      </c>
      <c r="H923" s="57">
        <v>75178</v>
      </c>
      <c r="I923" s="56">
        <v>578003</v>
      </c>
      <c r="J923" s="53">
        <v>45888</v>
      </c>
      <c r="K923" s="54">
        <v>1</v>
      </c>
      <c r="L923" s="56">
        <f>INDEX(Sales_Reps!$B$2:$K$11,MATCH(Orders!K923,Sales_Reps!$G$2:$G$11,0),MATCH(Sales_Reps!$K$2,Sales_Reps!$B$2:$K$2,0))*I923</f>
        <v>86700.45</v>
      </c>
    </row>
    <row r="924" spans="2:12" x14ac:dyDescent="0.25">
      <c r="B924" s="49" t="s">
        <v>1177</v>
      </c>
      <c r="C924" s="49" t="s">
        <v>149</v>
      </c>
      <c r="D924" s="51" t="s">
        <v>2176</v>
      </c>
      <c r="E924" s="48" t="s">
        <v>4066</v>
      </c>
      <c r="F924" s="48" t="s">
        <v>2501</v>
      </c>
      <c r="G924" s="48" t="s">
        <v>18</v>
      </c>
      <c r="H924" s="57">
        <v>90340</v>
      </c>
      <c r="I924" s="56">
        <v>644620</v>
      </c>
      <c r="J924" s="53">
        <v>46012</v>
      </c>
      <c r="K924" s="54">
        <v>6</v>
      </c>
      <c r="L924" s="56">
        <f>INDEX(Sales_Reps!$B$2:$K$11,MATCH(Orders!K924,Sales_Reps!$G$2:$G$11,0),MATCH(Sales_Reps!$K$2,Sales_Reps!$B$2:$K$2,0))*I924</f>
        <v>64462</v>
      </c>
    </row>
    <row r="925" spans="2:12" x14ac:dyDescent="0.25">
      <c r="B925" s="49" t="s">
        <v>1178</v>
      </c>
      <c r="C925" s="49" t="s">
        <v>169</v>
      </c>
      <c r="D925" s="51" t="s">
        <v>2177</v>
      </c>
      <c r="E925" s="64" t="s">
        <v>4179</v>
      </c>
      <c r="F925" s="48" t="s">
        <v>2612</v>
      </c>
      <c r="G925" s="48" t="s">
        <v>45</v>
      </c>
      <c r="H925" s="57">
        <v>79766</v>
      </c>
      <c r="I925" s="56">
        <v>507703</v>
      </c>
      <c r="J925" s="53">
        <v>45712</v>
      </c>
      <c r="K925" s="54">
        <v>5</v>
      </c>
      <c r="L925" s="56">
        <f>INDEX(Sales_Reps!$B$2:$K$11,MATCH(Orders!K925,Sales_Reps!$G$2:$G$11,0),MATCH(Sales_Reps!$K$2,Sales_Reps!$B$2:$K$2,0))*I925</f>
        <v>50770.3</v>
      </c>
    </row>
    <row r="926" spans="2:12" x14ac:dyDescent="0.25">
      <c r="B926" s="49" t="s">
        <v>1179</v>
      </c>
      <c r="C926" s="49" t="s">
        <v>134</v>
      </c>
      <c r="D926" s="51" t="s">
        <v>2178</v>
      </c>
      <c r="E926" s="48" t="s">
        <v>4067</v>
      </c>
      <c r="F926" s="48" t="s">
        <v>3113</v>
      </c>
      <c r="G926" s="48" t="s">
        <v>14</v>
      </c>
      <c r="H926" s="57">
        <v>12754</v>
      </c>
      <c r="I926" s="56">
        <v>556601</v>
      </c>
      <c r="J926" s="53">
        <v>45853</v>
      </c>
      <c r="K926" s="54">
        <v>4</v>
      </c>
      <c r="L926" s="56">
        <f>INDEX(Sales_Reps!$B$2:$K$11,MATCH(Orders!K926,Sales_Reps!$G$2:$G$11,0),MATCH(Sales_Reps!$K$2,Sales_Reps!$B$2:$K$2,0))*I926</f>
        <v>61226.11</v>
      </c>
    </row>
    <row r="927" spans="2:12" x14ac:dyDescent="0.25">
      <c r="B927" s="49" t="s">
        <v>1180</v>
      </c>
      <c r="C927" s="49" t="s">
        <v>149</v>
      </c>
      <c r="D927" s="51" t="s">
        <v>2179</v>
      </c>
      <c r="E927" s="48" t="s">
        <v>4068</v>
      </c>
      <c r="F927" s="48" t="s">
        <v>2906</v>
      </c>
      <c r="G927" s="48" t="s">
        <v>42</v>
      </c>
      <c r="H927" s="57">
        <v>93136</v>
      </c>
      <c r="I927" s="56">
        <v>666619</v>
      </c>
      <c r="J927" s="53">
        <v>46010</v>
      </c>
      <c r="K927" s="54">
        <v>7</v>
      </c>
      <c r="L927" s="56">
        <f>INDEX(Sales_Reps!$B$2:$K$11,MATCH(Orders!K927,Sales_Reps!$G$2:$G$11,0),MATCH(Sales_Reps!$K$2,Sales_Reps!$B$2:$K$2,0))*I927</f>
        <v>59995.71</v>
      </c>
    </row>
    <row r="928" spans="2:12" x14ac:dyDescent="0.25">
      <c r="B928" s="49" t="s">
        <v>1181</v>
      </c>
      <c r="C928" s="49" t="s">
        <v>122</v>
      </c>
      <c r="D928" s="51" t="s">
        <v>2180</v>
      </c>
      <c r="E928" s="48" t="s">
        <v>4069</v>
      </c>
      <c r="F928" s="48" t="s">
        <v>3114</v>
      </c>
      <c r="G928" s="48" t="s">
        <v>55</v>
      </c>
      <c r="H928" s="57">
        <v>6198</v>
      </c>
      <c r="I928" s="56">
        <v>544544</v>
      </c>
      <c r="J928" s="53">
        <v>45750</v>
      </c>
      <c r="K928" s="54">
        <v>3</v>
      </c>
      <c r="L928" s="56">
        <f>INDEX(Sales_Reps!$B$2:$K$11,MATCH(Orders!K928,Sales_Reps!$G$2:$G$11,0),MATCH(Sales_Reps!$K$2,Sales_Reps!$B$2:$K$2,0))*I928</f>
        <v>65345.279999999999</v>
      </c>
    </row>
    <row r="929" spans="2:12" x14ac:dyDescent="0.25">
      <c r="B929" s="49" t="s">
        <v>1182</v>
      </c>
      <c r="C929" s="49" t="s">
        <v>123</v>
      </c>
      <c r="D929" s="51" t="s">
        <v>2181</v>
      </c>
      <c r="E929" s="48" t="s">
        <v>4070</v>
      </c>
      <c r="F929" s="48" t="s">
        <v>3115</v>
      </c>
      <c r="G929" s="48" t="s">
        <v>59</v>
      </c>
      <c r="H929" s="57">
        <v>2749</v>
      </c>
      <c r="I929" s="56">
        <v>537094</v>
      </c>
      <c r="J929" s="53">
        <v>45680</v>
      </c>
      <c r="K929" s="54">
        <v>3</v>
      </c>
      <c r="L929" s="56">
        <f>INDEX(Sales_Reps!$B$2:$K$11,MATCH(Orders!K929,Sales_Reps!$G$2:$G$11,0),MATCH(Sales_Reps!$K$2,Sales_Reps!$B$2:$K$2,0))*I929</f>
        <v>64451.28</v>
      </c>
    </row>
    <row r="930" spans="2:12" x14ac:dyDescent="0.25">
      <c r="B930" s="49" t="s">
        <v>1183</v>
      </c>
      <c r="C930" s="49" t="s">
        <v>126</v>
      </c>
      <c r="D930" s="51" t="s">
        <v>2182</v>
      </c>
      <c r="E930" s="48" t="s">
        <v>4071</v>
      </c>
      <c r="F930" s="48" t="s">
        <v>3116</v>
      </c>
      <c r="G930" s="48" t="s">
        <v>29</v>
      </c>
      <c r="H930" s="57">
        <v>23302</v>
      </c>
      <c r="I930" s="56">
        <v>538007</v>
      </c>
      <c r="J930" s="53">
        <v>45926</v>
      </c>
      <c r="K930" s="54">
        <v>1</v>
      </c>
      <c r="L930" s="56">
        <f>INDEX(Sales_Reps!$B$2:$K$11,MATCH(Orders!K930,Sales_Reps!$G$2:$G$11,0),MATCH(Sales_Reps!$K$2,Sales_Reps!$B$2:$K$2,0))*I930</f>
        <v>80701.05</v>
      </c>
    </row>
    <row r="931" spans="2:12" x14ac:dyDescent="0.25">
      <c r="B931" s="49" t="s">
        <v>1184</v>
      </c>
      <c r="C931" s="49" t="s">
        <v>166</v>
      </c>
      <c r="D931" s="51" t="s">
        <v>2183</v>
      </c>
      <c r="E931" s="48" t="s">
        <v>4072</v>
      </c>
      <c r="F931" s="48" t="s">
        <v>3117</v>
      </c>
      <c r="G931" s="48" t="s">
        <v>57</v>
      </c>
      <c r="H931" s="57">
        <v>24906</v>
      </c>
      <c r="I931" s="56">
        <v>551416</v>
      </c>
      <c r="J931" s="53">
        <v>45852</v>
      </c>
      <c r="K931" s="54">
        <v>8</v>
      </c>
      <c r="L931" s="56">
        <f>INDEX(Sales_Reps!$B$2:$K$11,MATCH(Orders!K931,Sales_Reps!$G$2:$G$11,0),MATCH(Sales_Reps!$K$2,Sales_Reps!$B$2:$K$2,0))*I931</f>
        <v>49627.439999999995</v>
      </c>
    </row>
    <row r="932" spans="2:12" x14ac:dyDescent="0.25">
      <c r="B932" s="49" t="s">
        <v>1185</v>
      </c>
      <c r="C932" s="49" t="s">
        <v>171</v>
      </c>
      <c r="D932" s="51" t="s">
        <v>2184</v>
      </c>
      <c r="E932" s="48" t="s">
        <v>4073</v>
      </c>
      <c r="F932" s="48" t="s">
        <v>3118</v>
      </c>
      <c r="G932" s="48" t="s">
        <v>57</v>
      </c>
      <c r="H932" s="57">
        <v>10604</v>
      </c>
      <c r="I932" s="56">
        <v>554504</v>
      </c>
      <c r="J932" s="53">
        <v>45851</v>
      </c>
      <c r="K932" s="54">
        <v>1</v>
      </c>
      <c r="L932" s="56">
        <f>INDEX(Sales_Reps!$B$2:$K$11,MATCH(Orders!K932,Sales_Reps!$G$2:$G$11,0),MATCH(Sales_Reps!$K$2,Sales_Reps!$B$2:$K$2,0))*I932</f>
        <v>83175.599999999991</v>
      </c>
    </row>
    <row r="933" spans="2:12" x14ac:dyDescent="0.25">
      <c r="B933" s="49" t="s">
        <v>1186</v>
      </c>
      <c r="C933" s="49" t="s">
        <v>166</v>
      </c>
      <c r="D933" s="51" t="s">
        <v>2185</v>
      </c>
      <c r="E933" s="64" t="s">
        <v>4180</v>
      </c>
      <c r="F933" s="48" t="s">
        <v>3119</v>
      </c>
      <c r="G933" s="48" t="s">
        <v>49</v>
      </c>
      <c r="H933" s="57">
        <v>36687</v>
      </c>
      <c r="I933" s="56">
        <v>682267</v>
      </c>
      <c r="J933" s="53">
        <v>45914</v>
      </c>
      <c r="K933" s="54">
        <v>8</v>
      </c>
      <c r="L933" s="56">
        <f>INDEX(Sales_Reps!$B$2:$K$11,MATCH(Orders!K933,Sales_Reps!$G$2:$G$11,0),MATCH(Sales_Reps!$K$2,Sales_Reps!$B$2:$K$2,0))*I933</f>
        <v>61404.03</v>
      </c>
    </row>
    <row r="934" spans="2:12" x14ac:dyDescent="0.25">
      <c r="B934" s="49" t="s">
        <v>1187</v>
      </c>
      <c r="C934" s="49" t="s">
        <v>198</v>
      </c>
      <c r="D934" s="51" t="s">
        <v>2186</v>
      </c>
      <c r="E934" s="48" t="s">
        <v>4074</v>
      </c>
      <c r="F934" s="48" t="s">
        <v>2837</v>
      </c>
      <c r="G934" s="48" t="s">
        <v>101</v>
      </c>
      <c r="H934" s="57">
        <v>62838</v>
      </c>
      <c r="I934" s="56">
        <v>634808</v>
      </c>
      <c r="J934" s="53">
        <v>45807</v>
      </c>
      <c r="K934" s="54">
        <v>6</v>
      </c>
      <c r="L934" s="56">
        <f>INDEX(Sales_Reps!$B$2:$K$11,MATCH(Orders!K934,Sales_Reps!$G$2:$G$11,0),MATCH(Sales_Reps!$K$2,Sales_Reps!$B$2:$K$2,0))*I934</f>
        <v>63480.800000000003</v>
      </c>
    </row>
    <row r="935" spans="2:12" x14ac:dyDescent="0.25">
      <c r="B935" s="49" t="s">
        <v>1188</v>
      </c>
      <c r="C935" s="49" t="s">
        <v>180</v>
      </c>
      <c r="D935" s="51" t="s">
        <v>2187</v>
      </c>
      <c r="E935" s="48" t="s">
        <v>4075</v>
      </c>
      <c r="F935" s="48" t="s">
        <v>3120</v>
      </c>
      <c r="G935" s="48" t="s">
        <v>38</v>
      </c>
      <c r="H935" s="57">
        <v>93749</v>
      </c>
      <c r="I935" s="56">
        <v>666415</v>
      </c>
      <c r="J935" s="53">
        <v>46008</v>
      </c>
      <c r="K935" s="54">
        <v>6</v>
      </c>
      <c r="L935" s="56">
        <f>INDEX(Sales_Reps!$B$2:$K$11,MATCH(Orders!K935,Sales_Reps!$G$2:$G$11,0),MATCH(Sales_Reps!$K$2,Sales_Reps!$B$2:$K$2,0))*I935</f>
        <v>66641.5</v>
      </c>
    </row>
    <row r="936" spans="2:12" x14ac:dyDescent="0.25">
      <c r="B936" s="49" t="s">
        <v>1189</v>
      </c>
      <c r="C936" s="49" t="s">
        <v>135</v>
      </c>
      <c r="D936" s="51" t="s">
        <v>2188</v>
      </c>
      <c r="E936" s="64" t="s">
        <v>4181</v>
      </c>
      <c r="F936" s="48" t="s">
        <v>3121</v>
      </c>
      <c r="G936" s="48" t="s">
        <v>10</v>
      </c>
      <c r="H936" s="57">
        <v>28506</v>
      </c>
      <c r="I936" s="56">
        <v>629850</v>
      </c>
      <c r="J936" s="53">
        <v>45838</v>
      </c>
      <c r="K936" s="54">
        <v>3</v>
      </c>
      <c r="L936" s="56">
        <f>INDEX(Sales_Reps!$B$2:$K$11,MATCH(Orders!K936,Sales_Reps!$G$2:$G$11,0),MATCH(Sales_Reps!$K$2,Sales_Reps!$B$2:$K$2,0))*I936</f>
        <v>75582</v>
      </c>
    </row>
    <row r="937" spans="2:12" x14ac:dyDescent="0.25">
      <c r="B937" s="49" t="s">
        <v>1190</v>
      </c>
      <c r="C937" s="49" t="s">
        <v>204</v>
      </c>
      <c r="D937" s="51" t="s">
        <v>2189</v>
      </c>
      <c r="E937" s="48" t="s">
        <v>4076</v>
      </c>
      <c r="F937" s="48" t="s">
        <v>3122</v>
      </c>
      <c r="G937" s="48" t="s">
        <v>50</v>
      </c>
      <c r="H937" s="57">
        <v>15930</v>
      </c>
      <c r="I937" s="56">
        <v>647144</v>
      </c>
      <c r="J937" s="53">
        <v>45733</v>
      </c>
      <c r="K937" s="54">
        <v>7</v>
      </c>
      <c r="L937" s="56">
        <f>INDEX(Sales_Reps!$B$2:$K$11,MATCH(Orders!K937,Sales_Reps!$G$2:$G$11,0),MATCH(Sales_Reps!$K$2,Sales_Reps!$B$2:$K$2,0))*I937</f>
        <v>58242.96</v>
      </c>
    </row>
    <row r="938" spans="2:12" x14ac:dyDescent="0.25">
      <c r="B938" s="49" t="s">
        <v>1191</v>
      </c>
      <c r="C938" s="49" t="s">
        <v>206</v>
      </c>
      <c r="D938" s="51" t="s">
        <v>2190</v>
      </c>
      <c r="E938" s="48" t="s">
        <v>4077</v>
      </c>
      <c r="F938" s="48" t="s">
        <v>3123</v>
      </c>
      <c r="G938" s="48" t="s">
        <v>26</v>
      </c>
      <c r="H938" s="57">
        <v>78313</v>
      </c>
      <c r="I938" s="56">
        <v>486708</v>
      </c>
      <c r="J938" s="53">
        <v>45930</v>
      </c>
      <c r="K938" s="54">
        <v>9</v>
      </c>
      <c r="L938" s="56">
        <f>INDEX(Sales_Reps!$B$2:$K$11,MATCH(Orders!K938,Sales_Reps!$G$2:$G$11,0),MATCH(Sales_Reps!$K$2,Sales_Reps!$B$2:$K$2,0))*I938</f>
        <v>38936.639999999999</v>
      </c>
    </row>
    <row r="939" spans="2:12" x14ac:dyDescent="0.25">
      <c r="B939" s="49" t="s">
        <v>1192</v>
      </c>
      <c r="C939" s="49" t="s">
        <v>190</v>
      </c>
      <c r="D939" s="51" t="s">
        <v>2191</v>
      </c>
      <c r="E939" s="48" t="s">
        <v>4078</v>
      </c>
      <c r="F939" s="48" t="s">
        <v>3124</v>
      </c>
      <c r="G939" s="48" t="s">
        <v>38</v>
      </c>
      <c r="H939" s="57">
        <v>93755</v>
      </c>
      <c r="I939" s="56">
        <v>623653</v>
      </c>
      <c r="J939" s="53">
        <v>45998</v>
      </c>
      <c r="K939" s="54">
        <v>1</v>
      </c>
      <c r="L939" s="56">
        <f>INDEX(Sales_Reps!$B$2:$K$11,MATCH(Orders!K939,Sales_Reps!$G$2:$G$11,0),MATCH(Sales_Reps!$K$2,Sales_Reps!$B$2:$K$2,0))*I939</f>
        <v>93547.95</v>
      </c>
    </row>
    <row r="940" spans="2:12" x14ac:dyDescent="0.25">
      <c r="B940" s="49" t="s">
        <v>1193</v>
      </c>
      <c r="C940" s="49" t="s">
        <v>163</v>
      </c>
      <c r="D940" s="51" t="s">
        <v>2192</v>
      </c>
      <c r="E940" s="48" t="s">
        <v>4079</v>
      </c>
      <c r="F940" s="48" t="s">
        <v>3125</v>
      </c>
      <c r="G940" s="48" t="s">
        <v>42</v>
      </c>
      <c r="H940" s="57">
        <v>53137</v>
      </c>
      <c r="I940" s="56">
        <v>597044</v>
      </c>
      <c r="J940" s="53">
        <v>45736</v>
      </c>
      <c r="K940" s="54">
        <v>4</v>
      </c>
      <c r="L940" s="56">
        <f>INDEX(Sales_Reps!$B$2:$K$11,MATCH(Orders!K940,Sales_Reps!$G$2:$G$11,0),MATCH(Sales_Reps!$K$2,Sales_Reps!$B$2:$K$2,0))*I940</f>
        <v>65674.84</v>
      </c>
    </row>
    <row r="941" spans="2:12" x14ac:dyDescent="0.25">
      <c r="B941" s="49" t="s">
        <v>1194</v>
      </c>
      <c r="C941" s="49" t="s">
        <v>160</v>
      </c>
      <c r="D941" s="51" t="s">
        <v>2193</v>
      </c>
      <c r="E941" s="48" t="s">
        <v>4080</v>
      </c>
      <c r="F941" s="48" t="s">
        <v>3126</v>
      </c>
      <c r="G941" s="48" t="s">
        <v>23</v>
      </c>
      <c r="H941" s="57">
        <v>37954</v>
      </c>
      <c r="I941" s="56">
        <v>589777</v>
      </c>
      <c r="J941" s="53">
        <v>45986</v>
      </c>
      <c r="K941" s="54">
        <v>8</v>
      </c>
      <c r="L941" s="56">
        <f>INDEX(Sales_Reps!$B$2:$K$11,MATCH(Orders!K941,Sales_Reps!$G$2:$G$11,0),MATCH(Sales_Reps!$K$2,Sales_Reps!$B$2:$K$2,0))*I941</f>
        <v>53079.93</v>
      </c>
    </row>
    <row r="942" spans="2:12" x14ac:dyDescent="0.25">
      <c r="B942" s="49" t="s">
        <v>1195</v>
      </c>
      <c r="C942" s="49" t="s">
        <v>179</v>
      </c>
      <c r="D942" s="51" t="s">
        <v>2194</v>
      </c>
      <c r="E942" s="48" t="s">
        <v>4081</v>
      </c>
      <c r="F942" s="48" t="s">
        <v>3127</v>
      </c>
      <c r="G942" s="48" t="s">
        <v>9</v>
      </c>
      <c r="H942" s="57">
        <v>694</v>
      </c>
      <c r="I942" s="56">
        <v>550289</v>
      </c>
      <c r="J942" s="53">
        <v>45978</v>
      </c>
      <c r="K942" s="54">
        <v>2</v>
      </c>
      <c r="L942" s="56">
        <f>INDEX(Sales_Reps!$B$2:$K$11,MATCH(Orders!K942,Sales_Reps!$G$2:$G$11,0),MATCH(Sales_Reps!$K$2,Sales_Reps!$B$2:$K$2,0))*I942</f>
        <v>68786.125</v>
      </c>
    </row>
    <row r="943" spans="2:12" x14ac:dyDescent="0.25">
      <c r="B943" s="49" t="s">
        <v>1196</v>
      </c>
      <c r="C943" s="49" t="s">
        <v>171</v>
      </c>
      <c r="D943" s="51" t="s">
        <v>2195</v>
      </c>
      <c r="E943" s="48" t="s">
        <v>4082</v>
      </c>
      <c r="F943" s="48" t="s">
        <v>3128</v>
      </c>
      <c r="G943" s="48" t="s">
        <v>41</v>
      </c>
      <c r="H943" s="57">
        <v>74853</v>
      </c>
      <c r="I943" s="56">
        <v>690564</v>
      </c>
      <c r="J943" s="53">
        <v>45878</v>
      </c>
      <c r="K943" s="54">
        <v>1</v>
      </c>
      <c r="L943" s="56">
        <f>INDEX(Sales_Reps!$B$2:$K$11,MATCH(Orders!K943,Sales_Reps!$G$2:$G$11,0),MATCH(Sales_Reps!$K$2,Sales_Reps!$B$2:$K$2,0))*I943</f>
        <v>103584.59999999999</v>
      </c>
    </row>
    <row r="944" spans="2:12" x14ac:dyDescent="0.25">
      <c r="B944" s="49" t="s">
        <v>1197</v>
      </c>
      <c r="C944" s="49" t="s">
        <v>123</v>
      </c>
      <c r="D944" s="51" t="s">
        <v>2196</v>
      </c>
      <c r="E944" s="48" t="s">
        <v>4083</v>
      </c>
      <c r="F944" s="48" t="s">
        <v>3129</v>
      </c>
      <c r="G944" s="48" t="s">
        <v>57</v>
      </c>
      <c r="H944" s="57">
        <v>83846</v>
      </c>
      <c r="I944" s="56">
        <v>544322</v>
      </c>
      <c r="J944" s="53">
        <v>45708</v>
      </c>
      <c r="K944" s="54">
        <v>5</v>
      </c>
      <c r="L944" s="56">
        <f>INDEX(Sales_Reps!$B$2:$K$11,MATCH(Orders!K944,Sales_Reps!$G$2:$G$11,0),MATCH(Sales_Reps!$K$2,Sales_Reps!$B$2:$K$2,0))*I944</f>
        <v>54432.200000000004</v>
      </c>
    </row>
    <row r="945" spans="2:12" x14ac:dyDescent="0.25">
      <c r="B945" s="49" t="s">
        <v>1198</v>
      </c>
      <c r="C945" s="49" t="s">
        <v>209</v>
      </c>
      <c r="D945" s="51" t="s">
        <v>2197</v>
      </c>
      <c r="E945" s="48" t="s">
        <v>4084</v>
      </c>
      <c r="F945" s="48" t="s">
        <v>3130</v>
      </c>
      <c r="G945" s="48" t="s">
        <v>15</v>
      </c>
      <c r="H945" s="57">
        <v>30226</v>
      </c>
      <c r="I945" s="56">
        <v>540061</v>
      </c>
      <c r="J945" s="53">
        <v>45907</v>
      </c>
      <c r="K945" s="54">
        <v>1</v>
      </c>
      <c r="L945" s="56">
        <f>INDEX(Sales_Reps!$B$2:$K$11,MATCH(Orders!K945,Sales_Reps!$G$2:$G$11,0),MATCH(Sales_Reps!$K$2,Sales_Reps!$B$2:$K$2,0))*I945</f>
        <v>81009.149999999994</v>
      </c>
    </row>
    <row r="946" spans="2:12" x14ac:dyDescent="0.25">
      <c r="B946" s="49" t="s">
        <v>1199</v>
      </c>
      <c r="C946" s="49" t="s">
        <v>146</v>
      </c>
      <c r="D946" s="51" t="s">
        <v>2198</v>
      </c>
      <c r="E946" s="48" t="s">
        <v>4085</v>
      </c>
      <c r="F946" s="48" t="s">
        <v>3131</v>
      </c>
      <c r="G946" s="48" t="s">
        <v>15</v>
      </c>
      <c r="H946" s="57">
        <v>1275</v>
      </c>
      <c r="I946" s="56">
        <v>484791</v>
      </c>
      <c r="J946" s="53">
        <v>45799</v>
      </c>
      <c r="K946" s="54">
        <v>3</v>
      </c>
      <c r="L946" s="56">
        <f>INDEX(Sales_Reps!$B$2:$K$11,MATCH(Orders!K946,Sales_Reps!$G$2:$G$11,0),MATCH(Sales_Reps!$K$2,Sales_Reps!$B$2:$K$2,0))*I946</f>
        <v>58174.92</v>
      </c>
    </row>
    <row r="947" spans="2:12" x14ac:dyDescent="0.25">
      <c r="B947" s="49" t="s">
        <v>1200</v>
      </c>
      <c r="C947" s="49" t="s">
        <v>214</v>
      </c>
      <c r="D947" s="51" t="s">
        <v>2199</v>
      </c>
      <c r="E947" s="48" t="s">
        <v>4086</v>
      </c>
      <c r="F947" s="48" t="s">
        <v>3132</v>
      </c>
      <c r="G947" s="48" t="s">
        <v>44</v>
      </c>
      <c r="H947" s="57">
        <v>76259</v>
      </c>
      <c r="I947" s="56">
        <v>450506</v>
      </c>
      <c r="J947" s="53">
        <v>45682</v>
      </c>
      <c r="K947" s="54">
        <v>8</v>
      </c>
      <c r="L947" s="56">
        <f>INDEX(Sales_Reps!$B$2:$K$11,MATCH(Orders!K947,Sales_Reps!$G$2:$G$11,0),MATCH(Sales_Reps!$K$2,Sales_Reps!$B$2:$K$2,0))*I947</f>
        <v>40545.54</v>
      </c>
    </row>
    <row r="948" spans="2:12" x14ac:dyDescent="0.25">
      <c r="B948" s="49" t="s">
        <v>1201</v>
      </c>
      <c r="C948" s="49" t="s">
        <v>164</v>
      </c>
      <c r="D948" s="51" t="s">
        <v>2200</v>
      </c>
      <c r="E948" s="48" t="s">
        <v>4087</v>
      </c>
      <c r="F948" s="48" t="s">
        <v>3133</v>
      </c>
      <c r="G948" s="48" t="s">
        <v>55</v>
      </c>
      <c r="H948" s="57">
        <v>34312</v>
      </c>
      <c r="I948" s="56">
        <v>452264</v>
      </c>
      <c r="J948" s="53">
        <v>45840</v>
      </c>
      <c r="K948" s="54">
        <v>3</v>
      </c>
      <c r="L948" s="56">
        <f>INDEX(Sales_Reps!$B$2:$K$11,MATCH(Orders!K948,Sales_Reps!$G$2:$G$11,0),MATCH(Sales_Reps!$K$2,Sales_Reps!$B$2:$K$2,0))*I948</f>
        <v>54271.68</v>
      </c>
    </row>
    <row r="949" spans="2:12" x14ac:dyDescent="0.25">
      <c r="B949" s="49" t="s">
        <v>1202</v>
      </c>
      <c r="C949" s="49" t="s">
        <v>187</v>
      </c>
      <c r="D949" s="51" t="s">
        <v>2201</v>
      </c>
      <c r="E949" s="48" t="s">
        <v>4088</v>
      </c>
      <c r="F949" s="48" t="s">
        <v>3134</v>
      </c>
      <c r="G949" s="48" t="s">
        <v>7</v>
      </c>
      <c r="H949" s="57">
        <v>54353</v>
      </c>
      <c r="I949" s="56">
        <v>499077</v>
      </c>
      <c r="J949" s="53">
        <v>45901</v>
      </c>
      <c r="K949" s="54">
        <v>1</v>
      </c>
      <c r="L949" s="56">
        <f>INDEX(Sales_Reps!$B$2:$K$11,MATCH(Orders!K949,Sales_Reps!$G$2:$G$11,0),MATCH(Sales_Reps!$K$2,Sales_Reps!$B$2:$K$2,0))*I949</f>
        <v>74861.55</v>
      </c>
    </row>
    <row r="950" spans="2:12" x14ac:dyDescent="0.25">
      <c r="B950" s="49" t="s">
        <v>1203</v>
      </c>
      <c r="C950" s="49" t="s">
        <v>200</v>
      </c>
      <c r="D950" s="51" t="s">
        <v>2202</v>
      </c>
      <c r="E950" s="48" t="s">
        <v>4089</v>
      </c>
      <c r="F950" s="48" t="s">
        <v>3135</v>
      </c>
      <c r="G950" s="48" t="s">
        <v>7</v>
      </c>
      <c r="H950" s="57">
        <v>90140</v>
      </c>
      <c r="I950" s="56">
        <v>459978</v>
      </c>
      <c r="J950" s="53">
        <v>45752</v>
      </c>
      <c r="K950" s="54">
        <v>5</v>
      </c>
      <c r="L950" s="56">
        <f>INDEX(Sales_Reps!$B$2:$K$11,MATCH(Orders!K950,Sales_Reps!$G$2:$G$11,0),MATCH(Sales_Reps!$K$2,Sales_Reps!$B$2:$K$2,0))*I950</f>
        <v>45997.8</v>
      </c>
    </row>
    <row r="951" spans="2:12" x14ac:dyDescent="0.25">
      <c r="B951" s="49" t="s">
        <v>1204</v>
      </c>
      <c r="C951" s="49" t="s">
        <v>200</v>
      </c>
      <c r="D951" s="51" t="s">
        <v>2203</v>
      </c>
      <c r="E951" s="48" t="s">
        <v>4090</v>
      </c>
      <c r="F951" s="48" t="s">
        <v>3136</v>
      </c>
      <c r="G951" s="48" t="s">
        <v>59</v>
      </c>
      <c r="H951" s="57">
        <v>22078</v>
      </c>
      <c r="I951" s="56">
        <v>655739</v>
      </c>
      <c r="J951" s="53">
        <v>45979</v>
      </c>
      <c r="K951" s="54">
        <v>2</v>
      </c>
      <c r="L951" s="56">
        <f>INDEX(Sales_Reps!$B$2:$K$11,MATCH(Orders!K951,Sales_Reps!$G$2:$G$11,0),MATCH(Sales_Reps!$K$2,Sales_Reps!$B$2:$K$2,0))*I951</f>
        <v>81967.375</v>
      </c>
    </row>
    <row r="952" spans="2:12" x14ac:dyDescent="0.25">
      <c r="B952" s="49" t="s">
        <v>1205</v>
      </c>
      <c r="C952" s="49" t="s">
        <v>169</v>
      </c>
      <c r="D952" s="51" t="s">
        <v>2204</v>
      </c>
      <c r="E952" s="48" t="s">
        <v>4091</v>
      </c>
      <c r="F952" s="48" t="s">
        <v>3137</v>
      </c>
      <c r="G952" s="48" t="s">
        <v>19</v>
      </c>
      <c r="H952" s="57">
        <v>80889</v>
      </c>
      <c r="I952" s="56">
        <v>649522</v>
      </c>
      <c r="J952" s="53">
        <v>45823</v>
      </c>
      <c r="K952" s="54">
        <v>1</v>
      </c>
      <c r="L952" s="56">
        <f>INDEX(Sales_Reps!$B$2:$K$11,MATCH(Orders!K952,Sales_Reps!$G$2:$G$11,0),MATCH(Sales_Reps!$K$2,Sales_Reps!$B$2:$K$2,0))*I952</f>
        <v>97428.3</v>
      </c>
    </row>
    <row r="953" spans="2:12" x14ac:dyDescent="0.25">
      <c r="B953" s="49" t="s">
        <v>1206</v>
      </c>
      <c r="C953" s="49" t="s">
        <v>209</v>
      </c>
      <c r="D953" s="51" t="s">
        <v>2205</v>
      </c>
      <c r="E953" s="48" t="s">
        <v>4092</v>
      </c>
      <c r="F953" s="48" t="s">
        <v>3138</v>
      </c>
      <c r="G953" s="48" t="s">
        <v>8</v>
      </c>
      <c r="H953" s="57">
        <v>27427</v>
      </c>
      <c r="I953" s="56">
        <v>605112</v>
      </c>
      <c r="J953" s="53">
        <v>45875</v>
      </c>
      <c r="K953" s="54">
        <v>4</v>
      </c>
      <c r="L953" s="56">
        <f>INDEX(Sales_Reps!$B$2:$K$11,MATCH(Orders!K953,Sales_Reps!$G$2:$G$11,0),MATCH(Sales_Reps!$K$2,Sales_Reps!$B$2:$K$2,0))*I953</f>
        <v>66562.320000000007</v>
      </c>
    </row>
    <row r="954" spans="2:12" x14ac:dyDescent="0.25">
      <c r="B954" s="49" t="s">
        <v>1207</v>
      </c>
      <c r="C954" s="49" t="s">
        <v>130</v>
      </c>
      <c r="D954" s="51" t="s">
        <v>2206</v>
      </c>
      <c r="E954" s="48" t="s">
        <v>4093</v>
      </c>
      <c r="F954" s="48" t="s">
        <v>3139</v>
      </c>
      <c r="G954" s="48" t="s">
        <v>57</v>
      </c>
      <c r="H954" s="57">
        <v>48311</v>
      </c>
      <c r="I954" s="56">
        <v>588187</v>
      </c>
      <c r="J954" s="53">
        <v>45996</v>
      </c>
      <c r="K954" s="54">
        <v>9</v>
      </c>
      <c r="L954" s="56">
        <f>INDEX(Sales_Reps!$B$2:$K$11,MATCH(Orders!K954,Sales_Reps!$G$2:$G$11,0),MATCH(Sales_Reps!$K$2,Sales_Reps!$B$2:$K$2,0))*I954</f>
        <v>47054.96</v>
      </c>
    </row>
    <row r="955" spans="2:12" x14ac:dyDescent="0.25">
      <c r="B955" s="49" t="s">
        <v>1208</v>
      </c>
      <c r="C955" s="49" t="s">
        <v>191</v>
      </c>
      <c r="D955" s="51" t="s">
        <v>2207</v>
      </c>
      <c r="E955" s="48" t="s">
        <v>4094</v>
      </c>
      <c r="F955" s="48" t="s">
        <v>2954</v>
      </c>
      <c r="G955" s="48" t="s">
        <v>9</v>
      </c>
      <c r="H955" s="57">
        <v>89261</v>
      </c>
      <c r="I955" s="56">
        <v>618363</v>
      </c>
      <c r="J955" s="53">
        <v>45992</v>
      </c>
      <c r="K955" s="54">
        <v>9</v>
      </c>
      <c r="L955" s="56">
        <f>INDEX(Sales_Reps!$B$2:$K$11,MATCH(Orders!K955,Sales_Reps!$G$2:$G$11,0),MATCH(Sales_Reps!$K$2,Sales_Reps!$B$2:$K$2,0))*I955</f>
        <v>49469.04</v>
      </c>
    </row>
    <row r="956" spans="2:12" x14ac:dyDescent="0.25">
      <c r="B956" s="49" t="s">
        <v>1209</v>
      </c>
      <c r="C956" s="49" t="s">
        <v>139</v>
      </c>
      <c r="D956" s="51" t="s">
        <v>2208</v>
      </c>
      <c r="E956" s="48" t="s">
        <v>4095</v>
      </c>
      <c r="F956" s="48" t="s">
        <v>3140</v>
      </c>
      <c r="G956" s="48" t="s">
        <v>34</v>
      </c>
      <c r="H956" s="57">
        <v>56648</v>
      </c>
      <c r="I956" s="56">
        <v>629878</v>
      </c>
      <c r="J956" s="53">
        <v>45762</v>
      </c>
      <c r="K956" s="54">
        <v>8</v>
      </c>
      <c r="L956" s="56">
        <f>INDEX(Sales_Reps!$B$2:$K$11,MATCH(Orders!K956,Sales_Reps!$G$2:$G$11,0),MATCH(Sales_Reps!$K$2,Sales_Reps!$B$2:$K$2,0))*I956</f>
        <v>56689.02</v>
      </c>
    </row>
    <row r="957" spans="2:12" x14ac:dyDescent="0.25">
      <c r="B957" s="49" t="s">
        <v>1210</v>
      </c>
      <c r="C957" s="49" t="s">
        <v>191</v>
      </c>
      <c r="D957" s="51" t="s">
        <v>2209</v>
      </c>
      <c r="E957" s="48" t="s">
        <v>4096</v>
      </c>
      <c r="F957" s="48" t="s">
        <v>3141</v>
      </c>
      <c r="G957" s="48" t="s">
        <v>47</v>
      </c>
      <c r="H957" s="57">
        <v>99336</v>
      </c>
      <c r="I957" s="56">
        <v>472692</v>
      </c>
      <c r="J957" s="53">
        <v>45938</v>
      </c>
      <c r="K957" s="54">
        <v>9</v>
      </c>
      <c r="L957" s="56">
        <f>INDEX(Sales_Reps!$B$2:$K$11,MATCH(Orders!K957,Sales_Reps!$G$2:$G$11,0),MATCH(Sales_Reps!$K$2,Sales_Reps!$B$2:$K$2,0))*I957</f>
        <v>37815.360000000001</v>
      </c>
    </row>
    <row r="958" spans="2:12" x14ac:dyDescent="0.25">
      <c r="B958" s="49" t="s">
        <v>1211</v>
      </c>
      <c r="C958" s="49" t="s">
        <v>125</v>
      </c>
      <c r="D958" s="51" t="s">
        <v>2210</v>
      </c>
      <c r="E958" s="48" t="s">
        <v>4097</v>
      </c>
      <c r="F958" s="48" t="s">
        <v>3142</v>
      </c>
      <c r="G958" s="48" t="s">
        <v>34</v>
      </c>
      <c r="H958" s="57">
        <v>61751</v>
      </c>
      <c r="I958" s="56">
        <v>478742</v>
      </c>
      <c r="J958" s="53">
        <v>45705</v>
      </c>
      <c r="K958" s="54">
        <v>4</v>
      </c>
      <c r="L958" s="56">
        <f>INDEX(Sales_Reps!$B$2:$K$11,MATCH(Orders!K958,Sales_Reps!$G$2:$G$11,0),MATCH(Sales_Reps!$K$2,Sales_Reps!$B$2:$K$2,0))*I958</f>
        <v>52661.62</v>
      </c>
    </row>
    <row r="959" spans="2:12" x14ac:dyDescent="0.25">
      <c r="B959" s="49" t="s">
        <v>1212</v>
      </c>
      <c r="C959" s="49" t="s">
        <v>189</v>
      </c>
      <c r="D959" s="51" t="s">
        <v>2211</v>
      </c>
      <c r="E959" s="48" t="s">
        <v>4098</v>
      </c>
      <c r="F959" s="48" t="s">
        <v>3143</v>
      </c>
      <c r="G959" s="48" t="s">
        <v>38</v>
      </c>
      <c r="H959" s="57">
        <v>60981</v>
      </c>
      <c r="I959" s="56">
        <v>596596</v>
      </c>
      <c r="J959" s="53">
        <v>46020</v>
      </c>
      <c r="K959" s="54">
        <v>1</v>
      </c>
      <c r="L959" s="56">
        <f>INDEX(Sales_Reps!$B$2:$K$11,MATCH(Orders!K959,Sales_Reps!$G$2:$G$11,0),MATCH(Sales_Reps!$K$2,Sales_Reps!$B$2:$K$2,0))*I959</f>
        <v>89489.4</v>
      </c>
    </row>
    <row r="960" spans="2:12" x14ac:dyDescent="0.25">
      <c r="B960" s="49" t="s">
        <v>1213</v>
      </c>
      <c r="C960" s="49" t="s">
        <v>175</v>
      </c>
      <c r="D960" s="51" t="s">
        <v>2212</v>
      </c>
      <c r="E960" s="48" t="s">
        <v>4099</v>
      </c>
      <c r="F960" s="48" t="s">
        <v>3144</v>
      </c>
      <c r="G960" s="48" t="s">
        <v>22</v>
      </c>
      <c r="H960" s="57">
        <v>17915</v>
      </c>
      <c r="I960" s="56">
        <v>454412</v>
      </c>
      <c r="J960" s="53">
        <v>45879</v>
      </c>
      <c r="K960" s="54">
        <v>8</v>
      </c>
      <c r="L960" s="56">
        <f>INDEX(Sales_Reps!$B$2:$K$11,MATCH(Orders!K960,Sales_Reps!$G$2:$G$11,0),MATCH(Sales_Reps!$K$2,Sales_Reps!$B$2:$K$2,0))*I960</f>
        <v>40897.08</v>
      </c>
    </row>
    <row r="961" spans="2:12" x14ac:dyDescent="0.25">
      <c r="B961" s="49" t="s">
        <v>1214</v>
      </c>
      <c r="C961" s="49" t="s">
        <v>154</v>
      </c>
      <c r="D961" s="51" t="s">
        <v>2213</v>
      </c>
      <c r="E961" s="48" t="s">
        <v>4100</v>
      </c>
      <c r="F961" s="48" t="s">
        <v>3145</v>
      </c>
      <c r="G961" s="48" t="s">
        <v>54</v>
      </c>
      <c r="H961" s="57">
        <v>59157</v>
      </c>
      <c r="I961" s="56">
        <v>683619</v>
      </c>
      <c r="J961" s="53">
        <v>45834</v>
      </c>
      <c r="K961" s="54">
        <v>5</v>
      </c>
      <c r="L961" s="56">
        <f>INDEX(Sales_Reps!$B$2:$K$11,MATCH(Orders!K961,Sales_Reps!$G$2:$G$11,0),MATCH(Sales_Reps!$K$2,Sales_Reps!$B$2:$K$2,0))*I961</f>
        <v>68361.900000000009</v>
      </c>
    </row>
    <row r="962" spans="2:12" x14ac:dyDescent="0.25">
      <c r="B962" s="49" t="s">
        <v>1215</v>
      </c>
      <c r="C962" s="49" t="s">
        <v>212</v>
      </c>
      <c r="D962" s="51" t="s">
        <v>2214</v>
      </c>
      <c r="E962" s="48" t="s">
        <v>4101</v>
      </c>
      <c r="F962" s="48" t="s">
        <v>3146</v>
      </c>
      <c r="G962" s="48" t="s">
        <v>14</v>
      </c>
      <c r="H962" s="57">
        <v>16467</v>
      </c>
      <c r="I962" s="56">
        <v>619391</v>
      </c>
      <c r="J962" s="53">
        <v>46002</v>
      </c>
      <c r="K962" s="54">
        <v>6</v>
      </c>
      <c r="L962" s="56">
        <f>INDEX(Sales_Reps!$B$2:$K$11,MATCH(Orders!K962,Sales_Reps!$G$2:$G$11,0),MATCH(Sales_Reps!$K$2,Sales_Reps!$B$2:$K$2,0))*I962</f>
        <v>61939.100000000006</v>
      </c>
    </row>
    <row r="963" spans="2:12" x14ac:dyDescent="0.25">
      <c r="B963" s="49" t="s">
        <v>1216</v>
      </c>
      <c r="C963" s="49" t="s">
        <v>203</v>
      </c>
      <c r="D963" s="51" t="s">
        <v>2215</v>
      </c>
      <c r="E963" s="48" t="s">
        <v>4102</v>
      </c>
      <c r="F963" s="48" t="s">
        <v>3147</v>
      </c>
      <c r="G963" s="48" t="s">
        <v>16</v>
      </c>
      <c r="H963" s="57">
        <v>95889</v>
      </c>
      <c r="I963" s="56">
        <v>539226</v>
      </c>
      <c r="J963" s="53">
        <v>45998</v>
      </c>
      <c r="K963" s="54">
        <v>5</v>
      </c>
      <c r="L963" s="56">
        <f>INDEX(Sales_Reps!$B$2:$K$11,MATCH(Orders!K963,Sales_Reps!$G$2:$G$11,0),MATCH(Sales_Reps!$K$2,Sales_Reps!$B$2:$K$2,0))*I963</f>
        <v>53922.600000000006</v>
      </c>
    </row>
    <row r="964" spans="2:12" x14ac:dyDescent="0.25">
      <c r="B964" s="49" t="s">
        <v>1217</v>
      </c>
      <c r="C964" s="49" t="s">
        <v>220</v>
      </c>
      <c r="D964" s="51" t="s">
        <v>2216</v>
      </c>
      <c r="E964" s="48" t="s">
        <v>4103</v>
      </c>
      <c r="F964" s="48" t="s">
        <v>3021</v>
      </c>
      <c r="G964" s="48" t="s">
        <v>19</v>
      </c>
      <c r="H964" s="57">
        <v>95961</v>
      </c>
      <c r="I964" s="56">
        <v>590284</v>
      </c>
      <c r="J964" s="53">
        <v>45699</v>
      </c>
      <c r="K964" s="54">
        <v>9</v>
      </c>
      <c r="L964" s="56">
        <f>INDEX(Sales_Reps!$B$2:$K$11,MATCH(Orders!K964,Sales_Reps!$G$2:$G$11,0),MATCH(Sales_Reps!$K$2,Sales_Reps!$B$2:$K$2,0))*I964</f>
        <v>47222.720000000001</v>
      </c>
    </row>
    <row r="965" spans="2:12" x14ac:dyDescent="0.25">
      <c r="B965" s="49" t="s">
        <v>1218</v>
      </c>
      <c r="C965" s="49" t="s">
        <v>149</v>
      </c>
      <c r="D965" s="51" t="s">
        <v>2217</v>
      </c>
      <c r="E965" s="48" t="s">
        <v>4104</v>
      </c>
      <c r="F965" s="48" t="s">
        <v>3148</v>
      </c>
      <c r="G965" s="48" t="s">
        <v>41</v>
      </c>
      <c r="H965" s="57">
        <v>51741</v>
      </c>
      <c r="I965" s="56">
        <v>694403</v>
      </c>
      <c r="J965" s="53">
        <v>45749</v>
      </c>
      <c r="K965" s="54">
        <v>2</v>
      </c>
      <c r="L965" s="56">
        <f>INDEX(Sales_Reps!$B$2:$K$11,MATCH(Orders!K965,Sales_Reps!$G$2:$G$11,0),MATCH(Sales_Reps!$K$2,Sales_Reps!$B$2:$K$2,0))*I965</f>
        <v>86800.375</v>
      </c>
    </row>
    <row r="966" spans="2:12" x14ac:dyDescent="0.25">
      <c r="B966" s="49" t="s">
        <v>1219</v>
      </c>
      <c r="C966" s="49" t="s">
        <v>125</v>
      </c>
      <c r="D966" s="51" t="s">
        <v>2218</v>
      </c>
      <c r="E966" s="48" t="s">
        <v>4105</v>
      </c>
      <c r="F966" s="48" t="s">
        <v>2270</v>
      </c>
      <c r="G966" s="48" t="s">
        <v>19</v>
      </c>
      <c r="H966" s="57">
        <v>23894</v>
      </c>
      <c r="I966" s="56">
        <v>508751</v>
      </c>
      <c r="J966" s="53">
        <v>45866</v>
      </c>
      <c r="K966" s="54">
        <v>2</v>
      </c>
      <c r="L966" s="56">
        <f>INDEX(Sales_Reps!$B$2:$K$11,MATCH(Orders!K966,Sales_Reps!$G$2:$G$11,0),MATCH(Sales_Reps!$K$2,Sales_Reps!$B$2:$K$2,0))*I966</f>
        <v>63593.875</v>
      </c>
    </row>
    <row r="967" spans="2:12" x14ac:dyDescent="0.25">
      <c r="B967" s="49" t="s">
        <v>1220</v>
      </c>
      <c r="C967" s="49" t="s">
        <v>192</v>
      </c>
      <c r="D967" s="51" t="s">
        <v>2219</v>
      </c>
      <c r="E967" s="48" t="s">
        <v>4106</v>
      </c>
      <c r="F967" s="48" t="s">
        <v>3149</v>
      </c>
      <c r="G967" s="48" t="s">
        <v>16</v>
      </c>
      <c r="H967" s="57">
        <v>14606</v>
      </c>
      <c r="I967" s="56">
        <v>578637</v>
      </c>
      <c r="J967" s="53">
        <v>45937</v>
      </c>
      <c r="K967" s="54">
        <v>6</v>
      </c>
      <c r="L967" s="56">
        <f>INDEX(Sales_Reps!$B$2:$K$11,MATCH(Orders!K967,Sales_Reps!$G$2:$G$11,0),MATCH(Sales_Reps!$K$2,Sales_Reps!$B$2:$K$2,0))*I967</f>
        <v>57863.700000000004</v>
      </c>
    </row>
    <row r="968" spans="2:12" x14ac:dyDescent="0.25">
      <c r="B968" s="49" t="s">
        <v>1221</v>
      </c>
      <c r="C968" s="49" t="s">
        <v>167</v>
      </c>
      <c r="D968" s="51" t="s">
        <v>2220</v>
      </c>
      <c r="E968" s="48" t="s">
        <v>4107</v>
      </c>
      <c r="F968" s="48" t="s">
        <v>3150</v>
      </c>
      <c r="G968" s="48" t="s">
        <v>105</v>
      </c>
      <c r="H968" s="57">
        <v>85077</v>
      </c>
      <c r="I968" s="56">
        <v>617106</v>
      </c>
      <c r="J968" s="53">
        <v>45732</v>
      </c>
      <c r="K968" s="54">
        <v>6</v>
      </c>
      <c r="L968" s="56">
        <f>INDEX(Sales_Reps!$B$2:$K$11,MATCH(Orders!K968,Sales_Reps!$G$2:$G$11,0),MATCH(Sales_Reps!$K$2,Sales_Reps!$B$2:$K$2,0))*I968</f>
        <v>61710.600000000006</v>
      </c>
    </row>
    <row r="969" spans="2:12" x14ac:dyDescent="0.25">
      <c r="B969" s="49" t="s">
        <v>1222</v>
      </c>
      <c r="C969" s="49" t="s">
        <v>149</v>
      </c>
      <c r="D969" s="51" t="s">
        <v>2221</v>
      </c>
      <c r="E969" s="48" t="s">
        <v>4108</v>
      </c>
      <c r="F969" s="48" t="s">
        <v>3151</v>
      </c>
      <c r="G969" s="48" t="s">
        <v>108</v>
      </c>
      <c r="H969" s="57">
        <v>75436</v>
      </c>
      <c r="I969" s="56">
        <v>609957</v>
      </c>
      <c r="J969" s="53">
        <v>45904</v>
      </c>
      <c r="K969" s="54">
        <v>9</v>
      </c>
      <c r="L969" s="56">
        <f>INDEX(Sales_Reps!$B$2:$K$11,MATCH(Orders!K969,Sales_Reps!$G$2:$G$11,0),MATCH(Sales_Reps!$K$2,Sales_Reps!$B$2:$K$2,0))*I969</f>
        <v>48796.56</v>
      </c>
    </row>
    <row r="970" spans="2:12" x14ac:dyDescent="0.25">
      <c r="B970" s="49" t="s">
        <v>1223</v>
      </c>
      <c r="C970" s="49" t="s">
        <v>217</v>
      </c>
      <c r="D970" s="51" t="s">
        <v>2222</v>
      </c>
      <c r="E970" s="48" t="s">
        <v>4109</v>
      </c>
      <c r="F970" s="48" t="s">
        <v>3152</v>
      </c>
      <c r="G970" s="48" t="s">
        <v>7</v>
      </c>
      <c r="H970" s="57">
        <v>34737</v>
      </c>
      <c r="I970" s="56">
        <v>516654</v>
      </c>
      <c r="J970" s="53">
        <v>45817</v>
      </c>
      <c r="K970" s="54">
        <v>1</v>
      </c>
      <c r="L970" s="56">
        <f>INDEX(Sales_Reps!$B$2:$K$11,MATCH(Orders!K970,Sales_Reps!$G$2:$G$11,0),MATCH(Sales_Reps!$K$2,Sales_Reps!$B$2:$K$2,0))*I970</f>
        <v>77498.099999999991</v>
      </c>
    </row>
    <row r="971" spans="2:12" x14ac:dyDescent="0.25">
      <c r="B971" s="49" t="s">
        <v>1224</v>
      </c>
      <c r="C971" s="49" t="s">
        <v>203</v>
      </c>
      <c r="D971" s="51" t="s">
        <v>2223</v>
      </c>
      <c r="E971" s="48" t="s">
        <v>4110</v>
      </c>
      <c r="F971" s="48" t="s">
        <v>3153</v>
      </c>
      <c r="G971" s="48" t="s">
        <v>34</v>
      </c>
      <c r="H971" s="57">
        <v>89448</v>
      </c>
      <c r="I971" s="56">
        <v>468846</v>
      </c>
      <c r="J971" s="53">
        <v>45918</v>
      </c>
      <c r="K971" s="54">
        <v>1</v>
      </c>
      <c r="L971" s="56">
        <f>INDEX(Sales_Reps!$B$2:$K$11,MATCH(Orders!K971,Sales_Reps!$G$2:$G$11,0),MATCH(Sales_Reps!$K$2,Sales_Reps!$B$2:$K$2,0))*I971</f>
        <v>70326.899999999994</v>
      </c>
    </row>
    <row r="972" spans="2:12" x14ac:dyDescent="0.25">
      <c r="B972" s="49" t="s">
        <v>1225</v>
      </c>
      <c r="C972" s="49" t="s">
        <v>134</v>
      </c>
      <c r="D972" s="51" t="s">
        <v>2224</v>
      </c>
      <c r="E972" s="48" t="s">
        <v>4111</v>
      </c>
      <c r="F972" s="48" t="s">
        <v>3154</v>
      </c>
      <c r="G972" s="48" t="s">
        <v>45</v>
      </c>
      <c r="H972" s="57">
        <v>25589</v>
      </c>
      <c r="I972" s="56">
        <v>670307</v>
      </c>
      <c r="J972" s="53">
        <v>46015</v>
      </c>
      <c r="K972" s="54">
        <v>9</v>
      </c>
      <c r="L972" s="56">
        <f>INDEX(Sales_Reps!$B$2:$K$11,MATCH(Orders!K972,Sales_Reps!$G$2:$G$11,0),MATCH(Sales_Reps!$K$2,Sales_Reps!$B$2:$K$2,0))*I972</f>
        <v>53624.56</v>
      </c>
    </row>
    <row r="973" spans="2:12" x14ac:dyDescent="0.25">
      <c r="B973" s="49" t="s">
        <v>1226</v>
      </c>
      <c r="C973" s="49" t="s">
        <v>198</v>
      </c>
      <c r="D973" s="51" t="s">
        <v>2225</v>
      </c>
      <c r="E973" s="48" t="s">
        <v>4112</v>
      </c>
      <c r="F973" s="48" t="s">
        <v>2389</v>
      </c>
      <c r="G973" s="48" t="s">
        <v>54</v>
      </c>
      <c r="H973" s="57">
        <v>59047</v>
      </c>
      <c r="I973" s="56">
        <v>696057</v>
      </c>
      <c r="J973" s="53">
        <v>45867</v>
      </c>
      <c r="K973" s="54">
        <v>6</v>
      </c>
      <c r="L973" s="56">
        <f>INDEX(Sales_Reps!$B$2:$K$11,MATCH(Orders!K973,Sales_Reps!$G$2:$G$11,0),MATCH(Sales_Reps!$K$2,Sales_Reps!$B$2:$K$2,0))*I973</f>
        <v>69605.7</v>
      </c>
    </row>
    <row r="974" spans="2:12" x14ac:dyDescent="0.25">
      <c r="B974" s="49" t="s">
        <v>1227</v>
      </c>
      <c r="C974" s="49" t="s">
        <v>192</v>
      </c>
      <c r="D974" s="51" t="s">
        <v>2226</v>
      </c>
      <c r="E974" s="48" t="s">
        <v>4113</v>
      </c>
      <c r="F974" s="48" t="s">
        <v>3155</v>
      </c>
      <c r="G974" s="48" t="s">
        <v>29</v>
      </c>
      <c r="H974" s="57">
        <v>5153</v>
      </c>
      <c r="I974" s="56">
        <v>519274</v>
      </c>
      <c r="J974" s="53">
        <v>45882</v>
      </c>
      <c r="K974" s="54">
        <v>9</v>
      </c>
      <c r="L974" s="56">
        <f>INDEX(Sales_Reps!$B$2:$K$11,MATCH(Orders!K974,Sales_Reps!$G$2:$G$11,0),MATCH(Sales_Reps!$K$2,Sales_Reps!$B$2:$K$2,0))*I974</f>
        <v>41541.919999999998</v>
      </c>
    </row>
    <row r="975" spans="2:12" x14ac:dyDescent="0.25">
      <c r="B975" s="49" t="s">
        <v>1228</v>
      </c>
      <c r="C975" s="49" t="s">
        <v>168</v>
      </c>
      <c r="D975" s="51" t="s">
        <v>2227</v>
      </c>
      <c r="E975" s="48" t="s">
        <v>4114</v>
      </c>
      <c r="F975" s="48" t="s">
        <v>3156</v>
      </c>
      <c r="G975" s="48" t="s">
        <v>16</v>
      </c>
      <c r="H975" s="57">
        <v>39299</v>
      </c>
      <c r="I975" s="56">
        <v>567033</v>
      </c>
      <c r="J975" s="53">
        <v>45850</v>
      </c>
      <c r="K975" s="54">
        <v>4</v>
      </c>
      <c r="L975" s="56">
        <f>INDEX(Sales_Reps!$B$2:$K$11,MATCH(Orders!K975,Sales_Reps!$G$2:$G$11,0),MATCH(Sales_Reps!$K$2,Sales_Reps!$B$2:$K$2,0))*I975</f>
        <v>62373.63</v>
      </c>
    </row>
    <row r="976" spans="2:12" x14ac:dyDescent="0.25">
      <c r="B976" s="49" t="s">
        <v>1229</v>
      </c>
      <c r="C976" s="49" t="s">
        <v>200</v>
      </c>
      <c r="D976" s="51" t="s">
        <v>2228</v>
      </c>
      <c r="E976" s="48" t="s">
        <v>4115</v>
      </c>
      <c r="F976" s="48" t="s">
        <v>3157</v>
      </c>
      <c r="G976" s="48" t="s">
        <v>40</v>
      </c>
      <c r="H976" s="57">
        <v>5145</v>
      </c>
      <c r="I976" s="56">
        <v>588740</v>
      </c>
      <c r="J976" s="53">
        <v>45768</v>
      </c>
      <c r="K976" s="54">
        <v>5</v>
      </c>
      <c r="L976" s="56">
        <f>INDEX(Sales_Reps!$B$2:$K$11,MATCH(Orders!K976,Sales_Reps!$G$2:$G$11,0),MATCH(Sales_Reps!$K$2,Sales_Reps!$B$2:$K$2,0))*I976</f>
        <v>58874</v>
      </c>
    </row>
    <row r="977" spans="2:12" x14ac:dyDescent="0.25">
      <c r="B977" s="49" t="s">
        <v>1230</v>
      </c>
      <c r="C977" s="49" t="s">
        <v>135</v>
      </c>
      <c r="D977" s="51" t="s">
        <v>2229</v>
      </c>
      <c r="E977" s="48" t="s">
        <v>4116</v>
      </c>
      <c r="F977" s="48" t="s">
        <v>3158</v>
      </c>
      <c r="G977" s="48" t="s">
        <v>20</v>
      </c>
      <c r="H977" s="57">
        <v>40791</v>
      </c>
      <c r="I977" s="56">
        <v>555304</v>
      </c>
      <c r="J977" s="53">
        <v>45791</v>
      </c>
      <c r="K977" s="54">
        <v>4</v>
      </c>
      <c r="L977" s="56">
        <f>INDEX(Sales_Reps!$B$2:$K$11,MATCH(Orders!K977,Sales_Reps!$G$2:$G$11,0),MATCH(Sales_Reps!$K$2,Sales_Reps!$B$2:$K$2,0))*I977</f>
        <v>61083.44</v>
      </c>
    </row>
    <row r="978" spans="2:12" x14ac:dyDescent="0.25">
      <c r="B978" s="49" t="s">
        <v>1231</v>
      </c>
      <c r="C978" s="49" t="s">
        <v>140</v>
      </c>
      <c r="D978" s="51" t="s">
        <v>2230</v>
      </c>
      <c r="E978" s="48" t="s">
        <v>4117</v>
      </c>
      <c r="F978" s="48" t="s">
        <v>3159</v>
      </c>
      <c r="G978" s="48" t="s">
        <v>108</v>
      </c>
      <c r="H978" s="57">
        <v>15608</v>
      </c>
      <c r="I978" s="56">
        <v>509475</v>
      </c>
      <c r="J978" s="53">
        <v>45948</v>
      </c>
      <c r="K978" s="54">
        <v>5</v>
      </c>
      <c r="L978" s="56">
        <f>INDEX(Sales_Reps!$B$2:$K$11,MATCH(Orders!K978,Sales_Reps!$G$2:$G$11,0),MATCH(Sales_Reps!$K$2,Sales_Reps!$B$2:$K$2,0))*I978</f>
        <v>50947.5</v>
      </c>
    </row>
    <row r="979" spans="2:12" x14ac:dyDescent="0.25">
      <c r="B979" s="49" t="s">
        <v>1232</v>
      </c>
      <c r="C979" s="49" t="s">
        <v>201</v>
      </c>
      <c r="D979" s="51" t="s">
        <v>2231</v>
      </c>
      <c r="E979" s="48" t="s">
        <v>4118</v>
      </c>
      <c r="F979" s="48" t="s">
        <v>3160</v>
      </c>
      <c r="G979" s="48" t="s">
        <v>42</v>
      </c>
      <c r="H979" s="57">
        <v>6374</v>
      </c>
      <c r="I979" s="56">
        <v>581034</v>
      </c>
      <c r="J979" s="53">
        <v>45968</v>
      </c>
      <c r="K979" s="54">
        <v>7</v>
      </c>
      <c r="L979" s="56">
        <f>INDEX(Sales_Reps!$B$2:$K$11,MATCH(Orders!K979,Sales_Reps!$G$2:$G$11,0),MATCH(Sales_Reps!$K$2,Sales_Reps!$B$2:$K$2,0))*I979</f>
        <v>52293.06</v>
      </c>
    </row>
    <row r="980" spans="2:12" x14ac:dyDescent="0.25">
      <c r="B980" s="49" t="s">
        <v>1233</v>
      </c>
      <c r="C980" s="49" t="s">
        <v>208</v>
      </c>
      <c r="D980" s="51" t="s">
        <v>2232</v>
      </c>
      <c r="E980" s="48" t="s">
        <v>4119</v>
      </c>
      <c r="F980" s="48" t="s">
        <v>3161</v>
      </c>
      <c r="G980" s="48" t="s">
        <v>24</v>
      </c>
      <c r="H980" s="57">
        <v>46823</v>
      </c>
      <c r="I980" s="56">
        <v>517159</v>
      </c>
      <c r="J980" s="53">
        <v>45707</v>
      </c>
      <c r="K980" s="54">
        <v>2</v>
      </c>
      <c r="L980" s="56">
        <f>INDEX(Sales_Reps!$B$2:$K$11,MATCH(Orders!K980,Sales_Reps!$G$2:$G$11,0),MATCH(Sales_Reps!$K$2,Sales_Reps!$B$2:$K$2,0))*I980</f>
        <v>64644.875</v>
      </c>
    </row>
    <row r="981" spans="2:12" x14ac:dyDescent="0.25">
      <c r="B981" s="49" t="s">
        <v>1234</v>
      </c>
      <c r="C981" s="49" t="s">
        <v>161</v>
      </c>
      <c r="D981" s="51" t="s">
        <v>2233</v>
      </c>
      <c r="E981" s="48" t="s">
        <v>4120</v>
      </c>
      <c r="F981" s="48" t="s">
        <v>3162</v>
      </c>
      <c r="G981" s="48" t="s">
        <v>23</v>
      </c>
      <c r="H981" s="57">
        <v>60046</v>
      </c>
      <c r="I981" s="56">
        <v>479524</v>
      </c>
      <c r="J981" s="53">
        <v>45740</v>
      </c>
      <c r="K981" s="54">
        <v>5</v>
      </c>
      <c r="L981" s="56">
        <f>INDEX(Sales_Reps!$B$2:$K$11,MATCH(Orders!K981,Sales_Reps!$G$2:$G$11,0),MATCH(Sales_Reps!$K$2,Sales_Reps!$B$2:$K$2,0))*I981</f>
        <v>47952.4</v>
      </c>
    </row>
    <row r="982" spans="2:12" x14ac:dyDescent="0.25">
      <c r="B982" s="49" t="s">
        <v>1235</v>
      </c>
      <c r="C982" s="49" t="s">
        <v>215</v>
      </c>
      <c r="D982" s="51" t="s">
        <v>2234</v>
      </c>
      <c r="E982" s="48" t="s">
        <v>4121</v>
      </c>
      <c r="F982" s="48" t="s">
        <v>3163</v>
      </c>
      <c r="G982" s="48" t="s">
        <v>18</v>
      </c>
      <c r="H982" s="57">
        <v>87756</v>
      </c>
      <c r="I982" s="56">
        <v>556749</v>
      </c>
      <c r="J982" s="53">
        <v>45717</v>
      </c>
      <c r="K982" s="54">
        <v>4</v>
      </c>
      <c r="L982" s="56">
        <f>INDEX(Sales_Reps!$B$2:$K$11,MATCH(Orders!K982,Sales_Reps!$G$2:$G$11,0),MATCH(Sales_Reps!$K$2,Sales_Reps!$B$2:$K$2,0))*I982</f>
        <v>61242.39</v>
      </c>
    </row>
    <row r="983" spans="2:12" x14ac:dyDescent="0.25">
      <c r="B983" s="49" t="s">
        <v>1236</v>
      </c>
      <c r="C983" s="49" t="s">
        <v>135</v>
      </c>
      <c r="D983" s="51" t="s">
        <v>2235</v>
      </c>
      <c r="E983" s="48" t="s">
        <v>4122</v>
      </c>
      <c r="F983" s="48" t="s">
        <v>3164</v>
      </c>
      <c r="G983" s="48" t="s">
        <v>30</v>
      </c>
      <c r="H983" s="57">
        <v>33384</v>
      </c>
      <c r="I983" s="56">
        <v>464457</v>
      </c>
      <c r="J983" s="53">
        <v>45801</v>
      </c>
      <c r="K983" s="54">
        <v>6</v>
      </c>
      <c r="L983" s="56">
        <f>INDEX(Sales_Reps!$B$2:$K$11,MATCH(Orders!K983,Sales_Reps!$G$2:$G$11,0),MATCH(Sales_Reps!$K$2,Sales_Reps!$B$2:$K$2,0))*I983</f>
        <v>46445.700000000004</v>
      </c>
    </row>
    <row r="984" spans="2:12" x14ac:dyDescent="0.25">
      <c r="B984" s="49" t="s">
        <v>1237</v>
      </c>
      <c r="C984" s="49" t="s">
        <v>130</v>
      </c>
      <c r="D984" s="51" t="s">
        <v>2236</v>
      </c>
      <c r="E984" s="48" t="s">
        <v>4123</v>
      </c>
      <c r="F984" s="48" t="s">
        <v>3165</v>
      </c>
      <c r="G984" s="48" t="s">
        <v>42</v>
      </c>
      <c r="H984" s="57">
        <v>29199</v>
      </c>
      <c r="I984" s="56">
        <v>668851</v>
      </c>
      <c r="J984" s="53">
        <v>45696</v>
      </c>
      <c r="K984" s="54">
        <v>9</v>
      </c>
      <c r="L984" s="56">
        <f>INDEX(Sales_Reps!$B$2:$K$11,MATCH(Orders!K984,Sales_Reps!$G$2:$G$11,0),MATCH(Sales_Reps!$K$2,Sales_Reps!$B$2:$K$2,0))*I984</f>
        <v>53508.08</v>
      </c>
    </row>
    <row r="985" spans="2:12" x14ac:dyDescent="0.25">
      <c r="B985" s="49" t="s">
        <v>1238</v>
      </c>
      <c r="C985" s="49" t="s">
        <v>196</v>
      </c>
      <c r="D985" s="51" t="s">
        <v>2237</v>
      </c>
      <c r="E985" s="48" t="s">
        <v>4124</v>
      </c>
      <c r="F985" s="48" t="s">
        <v>3166</v>
      </c>
      <c r="G985" s="48" t="s">
        <v>40</v>
      </c>
      <c r="H985" s="57">
        <v>95273</v>
      </c>
      <c r="I985" s="56">
        <v>513087</v>
      </c>
      <c r="J985" s="53">
        <v>45884</v>
      </c>
      <c r="K985" s="54">
        <v>9</v>
      </c>
      <c r="L985" s="56">
        <f>INDEX(Sales_Reps!$B$2:$K$11,MATCH(Orders!K985,Sales_Reps!$G$2:$G$11,0),MATCH(Sales_Reps!$K$2,Sales_Reps!$B$2:$K$2,0))*I985</f>
        <v>41046.959999999999</v>
      </c>
    </row>
    <row r="986" spans="2:12" x14ac:dyDescent="0.25">
      <c r="B986" s="49" t="s">
        <v>1239</v>
      </c>
      <c r="C986" s="49" t="s">
        <v>192</v>
      </c>
      <c r="D986" s="51" t="s">
        <v>2238</v>
      </c>
      <c r="E986" s="48" t="s">
        <v>4125</v>
      </c>
      <c r="F986" s="48" t="s">
        <v>3167</v>
      </c>
      <c r="G986" s="48" t="s">
        <v>32</v>
      </c>
      <c r="H986" s="57">
        <v>3433</v>
      </c>
      <c r="I986" s="56">
        <v>496260</v>
      </c>
      <c r="J986" s="53">
        <v>45979</v>
      </c>
      <c r="K986" s="54">
        <v>4</v>
      </c>
      <c r="L986" s="56">
        <f>INDEX(Sales_Reps!$B$2:$K$11,MATCH(Orders!K986,Sales_Reps!$G$2:$G$11,0),MATCH(Sales_Reps!$K$2,Sales_Reps!$B$2:$K$2,0))*I986</f>
        <v>54588.6</v>
      </c>
    </row>
    <row r="987" spans="2:12" x14ac:dyDescent="0.25">
      <c r="B987" s="49" t="s">
        <v>1240</v>
      </c>
      <c r="C987" s="49" t="s">
        <v>138</v>
      </c>
      <c r="D987" s="51" t="s">
        <v>2239</v>
      </c>
      <c r="E987" s="64" t="s">
        <v>4182</v>
      </c>
      <c r="F987" s="48" t="s">
        <v>3168</v>
      </c>
      <c r="G987" s="48" t="s">
        <v>25</v>
      </c>
      <c r="H987" s="57">
        <v>34770</v>
      </c>
      <c r="I987" s="56">
        <v>578413</v>
      </c>
      <c r="J987" s="53">
        <v>45687</v>
      </c>
      <c r="K987" s="54">
        <v>9</v>
      </c>
      <c r="L987" s="56">
        <f>INDEX(Sales_Reps!$B$2:$K$11,MATCH(Orders!K987,Sales_Reps!$G$2:$G$11,0),MATCH(Sales_Reps!$K$2,Sales_Reps!$B$2:$K$2,0))*I987</f>
        <v>46273.04</v>
      </c>
    </row>
    <row r="988" spans="2:12" x14ac:dyDescent="0.25">
      <c r="B988" s="49" t="s">
        <v>1241</v>
      </c>
      <c r="C988" s="49" t="s">
        <v>126</v>
      </c>
      <c r="D988" s="51" t="s">
        <v>2240</v>
      </c>
      <c r="E988" s="48" t="s">
        <v>4126</v>
      </c>
      <c r="F988" s="48" t="s">
        <v>3169</v>
      </c>
      <c r="G988" s="48" t="s">
        <v>19</v>
      </c>
      <c r="H988" s="57">
        <v>398</v>
      </c>
      <c r="I988" s="56">
        <v>567496</v>
      </c>
      <c r="J988" s="53">
        <v>45673</v>
      </c>
      <c r="K988" s="54">
        <v>3</v>
      </c>
      <c r="L988" s="56">
        <f>INDEX(Sales_Reps!$B$2:$K$11,MATCH(Orders!K988,Sales_Reps!$G$2:$G$11,0),MATCH(Sales_Reps!$K$2,Sales_Reps!$B$2:$K$2,0))*I988</f>
        <v>68099.520000000004</v>
      </c>
    </row>
    <row r="989" spans="2:12" x14ac:dyDescent="0.25">
      <c r="B989" s="49" t="s">
        <v>1242</v>
      </c>
      <c r="C989" s="49" t="s">
        <v>174</v>
      </c>
      <c r="D989" s="51" t="s">
        <v>2241</v>
      </c>
      <c r="E989" s="48" t="s">
        <v>4127</v>
      </c>
      <c r="F989" s="48" t="s">
        <v>3170</v>
      </c>
      <c r="G989" s="48" t="s">
        <v>20</v>
      </c>
      <c r="H989" s="57">
        <v>89942</v>
      </c>
      <c r="I989" s="56">
        <v>627243</v>
      </c>
      <c r="J989" s="53">
        <v>45679</v>
      </c>
      <c r="K989" s="54">
        <v>3</v>
      </c>
      <c r="L989" s="56">
        <f>INDEX(Sales_Reps!$B$2:$K$11,MATCH(Orders!K989,Sales_Reps!$G$2:$G$11,0),MATCH(Sales_Reps!$K$2,Sales_Reps!$B$2:$K$2,0))*I989</f>
        <v>75269.16</v>
      </c>
    </row>
    <row r="990" spans="2:12" x14ac:dyDescent="0.25">
      <c r="B990" s="49" t="s">
        <v>1243</v>
      </c>
      <c r="C990" s="49" t="s">
        <v>174</v>
      </c>
      <c r="D990" s="51" t="s">
        <v>2242</v>
      </c>
      <c r="E990" s="48" t="s">
        <v>4128</v>
      </c>
      <c r="F990" s="48" t="s">
        <v>3171</v>
      </c>
      <c r="G990" s="48" t="s">
        <v>38</v>
      </c>
      <c r="H990" s="57">
        <v>38940</v>
      </c>
      <c r="I990" s="56">
        <v>531950</v>
      </c>
      <c r="J990" s="53">
        <v>45675</v>
      </c>
      <c r="K990" s="54">
        <v>8</v>
      </c>
      <c r="L990" s="56">
        <f>INDEX(Sales_Reps!$B$2:$K$11,MATCH(Orders!K990,Sales_Reps!$G$2:$G$11,0),MATCH(Sales_Reps!$K$2,Sales_Reps!$B$2:$K$2,0))*I990</f>
        <v>47875.5</v>
      </c>
    </row>
    <row r="991" spans="2:12" x14ac:dyDescent="0.25">
      <c r="B991" s="49" t="s">
        <v>1244</v>
      </c>
      <c r="C991" s="49" t="s">
        <v>183</v>
      </c>
      <c r="D991" s="51" t="s">
        <v>2243</v>
      </c>
      <c r="E991" s="48" t="s">
        <v>4129</v>
      </c>
      <c r="F991" s="48" t="s">
        <v>3172</v>
      </c>
      <c r="G991" s="48" t="s">
        <v>103</v>
      </c>
      <c r="H991" s="57">
        <v>21681</v>
      </c>
      <c r="I991" s="56">
        <v>676359</v>
      </c>
      <c r="J991" s="53">
        <v>45872</v>
      </c>
      <c r="K991" s="54">
        <v>3</v>
      </c>
      <c r="L991" s="56">
        <f>INDEX(Sales_Reps!$B$2:$K$11,MATCH(Orders!K991,Sales_Reps!$G$2:$G$11,0),MATCH(Sales_Reps!$K$2,Sales_Reps!$B$2:$K$2,0))*I991</f>
        <v>81163.08</v>
      </c>
    </row>
    <row r="992" spans="2:12" x14ac:dyDescent="0.25">
      <c r="B992" s="49" t="s">
        <v>1245</v>
      </c>
      <c r="C992" s="49" t="s">
        <v>158</v>
      </c>
      <c r="D992" s="51" t="s">
        <v>2244</v>
      </c>
      <c r="E992" s="48" t="s">
        <v>4130</v>
      </c>
      <c r="F992" s="48" t="s">
        <v>3173</v>
      </c>
      <c r="G992" s="48" t="s">
        <v>26</v>
      </c>
      <c r="H992" s="57">
        <v>38006</v>
      </c>
      <c r="I992" s="56">
        <v>534680</v>
      </c>
      <c r="J992" s="53">
        <v>45921</v>
      </c>
      <c r="K992" s="54">
        <v>1</v>
      </c>
      <c r="L992" s="56">
        <f>INDEX(Sales_Reps!$B$2:$K$11,MATCH(Orders!K992,Sales_Reps!$G$2:$G$11,0),MATCH(Sales_Reps!$K$2,Sales_Reps!$B$2:$K$2,0))*I992</f>
        <v>80202</v>
      </c>
    </row>
    <row r="993" spans="2:12" x14ac:dyDescent="0.25">
      <c r="B993" s="49" t="s">
        <v>1246</v>
      </c>
      <c r="C993" s="49" t="s">
        <v>164</v>
      </c>
      <c r="D993" s="51" t="s">
        <v>2245</v>
      </c>
      <c r="E993" s="48" t="s">
        <v>4131</v>
      </c>
      <c r="F993" s="48" t="s">
        <v>3174</v>
      </c>
      <c r="G993" s="48" t="s">
        <v>45</v>
      </c>
      <c r="H993" s="57">
        <v>97098</v>
      </c>
      <c r="I993" s="56">
        <v>583679</v>
      </c>
      <c r="J993" s="53">
        <v>45769</v>
      </c>
      <c r="K993" s="54">
        <v>9</v>
      </c>
      <c r="L993" s="56">
        <f>INDEX(Sales_Reps!$B$2:$K$11,MATCH(Orders!K993,Sales_Reps!$G$2:$G$11,0),MATCH(Sales_Reps!$K$2,Sales_Reps!$B$2:$K$2,0))*I993</f>
        <v>46694.32</v>
      </c>
    </row>
    <row r="994" spans="2:12" x14ac:dyDescent="0.25">
      <c r="B994" s="49" t="s">
        <v>1247</v>
      </c>
      <c r="C994" s="49" t="s">
        <v>184</v>
      </c>
      <c r="D994" s="51" t="s">
        <v>2246</v>
      </c>
      <c r="E994" s="48" t="s">
        <v>4132</v>
      </c>
      <c r="F994" s="48" t="s">
        <v>3175</v>
      </c>
      <c r="G994" s="48" t="s">
        <v>22</v>
      </c>
      <c r="H994" s="57">
        <v>58103</v>
      </c>
      <c r="I994" s="56">
        <v>645572</v>
      </c>
      <c r="J994" s="53">
        <v>45699</v>
      </c>
      <c r="K994" s="54">
        <v>6</v>
      </c>
      <c r="L994" s="56">
        <f>INDEX(Sales_Reps!$B$2:$K$11,MATCH(Orders!K994,Sales_Reps!$G$2:$G$11,0),MATCH(Sales_Reps!$K$2,Sales_Reps!$B$2:$K$2,0))*I994</f>
        <v>64557.200000000004</v>
      </c>
    </row>
    <row r="995" spans="2:12" x14ac:dyDescent="0.25">
      <c r="B995" s="49" t="s">
        <v>1248</v>
      </c>
      <c r="C995" s="49" t="s">
        <v>174</v>
      </c>
      <c r="D995" s="51" t="s">
        <v>2247</v>
      </c>
      <c r="E995" s="48" t="s">
        <v>4133</v>
      </c>
      <c r="F995" s="48" t="s">
        <v>3176</v>
      </c>
      <c r="G995" s="48" t="s">
        <v>16</v>
      </c>
      <c r="H995" s="57">
        <v>21979</v>
      </c>
      <c r="I995" s="56">
        <v>605863</v>
      </c>
      <c r="J995" s="53">
        <v>45783</v>
      </c>
      <c r="K995" s="54">
        <v>7</v>
      </c>
      <c r="L995" s="56">
        <f>INDEX(Sales_Reps!$B$2:$K$11,MATCH(Orders!K995,Sales_Reps!$G$2:$G$11,0),MATCH(Sales_Reps!$K$2,Sales_Reps!$B$2:$K$2,0))*I995</f>
        <v>54527.67</v>
      </c>
    </row>
    <row r="996" spans="2:12" x14ac:dyDescent="0.25">
      <c r="B996" s="49" t="s">
        <v>1249</v>
      </c>
      <c r="C996" s="49" t="s">
        <v>125</v>
      </c>
      <c r="D996" s="51" t="s">
        <v>2248</v>
      </c>
      <c r="E996" s="48" t="s">
        <v>4134</v>
      </c>
      <c r="F996" s="48" t="s">
        <v>3177</v>
      </c>
      <c r="G996" s="48" t="s">
        <v>44</v>
      </c>
      <c r="H996" s="57">
        <v>93443</v>
      </c>
      <c r="I996" s="56">
        <v>493515</v>
      </c>
      <c r="J996" s="53">
        <v>45743</v>
      </c>
      <c r="K996" s="54">
        <v>2</v>
      </c>
      <c r="L996" s="56">
        <f>INDEX(Sales_Reps!$B$2:$K$11,MATCH(Orders!K996,Sales_Reps!$G$2:$G$11,0),MATCH(Sales_Reps!$K$2,Sales_Reps!$B$2:$K$2,0))*I996</f>
        <v>61689.375</v>
      </c>
    </row>
    <row r="997" spans="2:12" x14ac:dyDescent="0.25">
      <c r="B997" s="49" t="s">
        <v>1250</v>
      </c>
      <c r="C997" s="49" t="s">
        <v>151</v>
      </c>
      <c r="D997" s="51" t="s">
        <v>2249</v>
      </c>
      <c r="E997" s="48" t="s">
        <v>4135</v>
      </c>
      <c r="F997" s="48" t="s">
        <v>3178</v>
      </c>
      <c r="G997" s="48" t="s">
        <v>102</v>
      </c>
      <c r="H997" s="57">
        <v>50897</v>
      </c>
      <c r="I997" s="56">
        <v>576717</v>
      </c>
      <c r="J997" s="53">
        <v>46000</v>
      </c>
      <c r="K997" s="54">
        <v>1</v>
      </c>
      <c r="L997" s="56">
        <f>INDEX(Sales_Reps!$B$2:$K$11,MATCH(Orders!K997,Sales_Reps!$G$2:$G$11,0),MATCH(Sales_Reps!$K$2,Sales_Reps!$B$2:$K$2,0))*I997</f>
        <v>86507.55</v>
      </c>
    </row>
    <row r="998" spans="2:12" x14ac:dyDescent="0.25">
      <c r="B998" s="49" t="s">
        <v>1251</v>
      </c>
      <c r="C998" s="49" t="s">
        <v>131</v>
      </c>
      <c r="D998" s="51" t="s">
        <v>2250</v>
      </c>
      <c r="E998" s="48" t="s">
        <v>4136</v>
      </c>
      <c r="F998" s="48" t="s">
        <v>3179</v>
      </c>
      <c r="G998" s="48" t="s">
        <v>13</v>
      </c>
      <c r="H998" s="57">
        <v>33938</v>
      </c>
      <c r="I998" s="56">
        <v>488597</v>
      </c>
      <c r="J998" s="53">
        <v>45919</v>
      </c>
      <c r="K998" s="54">
        <v>6</v>
      </c>
      <c r="L998" s="56">
        <f>INDEX(Sales_Reps!$B$2:$K$11,MATCH(Orders!K998,Sales_Reps!$G$2:$G$11,0),MATCH(Sales_Reps!$K$2,Sales_Reps!$B$2:$K$2,0))*I998</f>
        <v>48859.700000000004</v>
      </c>
    </row>
    <row r="999" spans="2:12" x14ac:dyDescent="0.25">
      <c r="B999" s="49" t="s">
        <v>1252</v>
      </c>
      <c r="C999" s="49" t="s">
        <v>143</v>
      </c>
      <c r="D999" s="51" t="s">
        <v>2251</v>
      </c>
      <c r="E999" s="48" t="s">
        <v>4137</v>
      </c>
      <c r="F999" s="48" t="s">
        <v>3180</v>
      </c>
      <c r="G999" s="48" t="s">
        <v>38</v>
      </c>
      <c r="H999" s="57">
        <v>6959</v>
      </c>
      <c r="I999" s="56">
        <v>650513</v>
      </c>
      <c r="J999" s="53">
        <v>45835</v>
      </c>
      <c r="K999" s="54">
        <v>6</v>
      </c>
      <c r="L999" s="56">
        <f>INDEX(Sales_Reps!$B$2:$K$11,MATCH(Orders!K999,Sales_Reps!$G$2:$G$11,0),MATCH(Sales_Reps!$K$2,Sales_Reps!$B$2:$K$2,0))*I999</f>
        <v>65051.3</v>
      </c>
    </row>
    <row r="1000" spans="2:12" x14ac:dyDescent="0.25">
      <c r="B1000" s="49" t="s">
        <v>1253</v>
      </c>
      <c r="C1000" s="49" t="s">
        <v>165</v>
      </c>
      <c r="D1000" s="51" t="s">
        <v>2252</v>
      </c>
      <c r="E1000" s="48" t="s">
        <v>4138</v>
      </c>
      <c r="F1000" s="48" t="s">
        <v>3181</v>
      </c>
      <c r="G1000" s="48" t="s">
        <v>9</v>
      </c>
      <c r="H1000" s="57">
        <v>80598</v>
      </c>
      <c r="I1000" s="56">
        <v>580013</v>
      </c>
      <c r="J1000" s="53">
        <v>45835</v>
      </c>
      <c r="K1000" s="54">
        <v>4</v>
      </c>
      <c r="L1000" s="56">
        <f>INDEX(Sales_Reps!$B$2:$K$11,MATCH(Orders!K1000,Sales_Reps!$G$2:$G$11,0),MATCH(Sales_Reps!$K$2,Sales_Reps!$B$2:$K$2,0))*I1000</f>
        <v>63801.43</v>
      </c>
    </row>
    <row r="1001" spans="2:12" x14ac:dyDescent="0.25">
      <c r="B1001" s="49" t="s">
        <v>1254</v>
      </c>
      <c r="C1001" s="49" t="s">
        <v>127</v>
      </c>
      <c r="D1001" s="51" t="s">
        <v>2253</v>
      </c>
      <c r="E1001" s="48" t="s">
        <v>4139</v>
      </c>
      <c r="F1001" s="48" t="s">
        <v>3182</v>
      </c>
      <c r="G1001" s="48" t="s">
        <v>13</v>
      </c>
      <c r="H1001" s="57">
        <v>77209</v>
      </c>
      <c r="I1001" s="56">
        <v>506520</v>
      </c>
      <c r="J1001" s="53">
        <v>45974</v>
      </c>
      <c r="K1001" s="54">
        <v>5</v>
      </c>
      <c r="L1001" s="56">
        <f>INDEX(Sales_Reps!$B$2:$K$11,MATCH(Orders!K1001,Sales_Reps!$G$2:$G$11,0),MATCH(Sales_Reps!$K$2,Sales_Reps!$B$2:$K$2,0))*I1001</f>
        <v>50652</v>
      </c>
    </row>
  </sheetData>
  <sortState ref="B3:L1000">
    <sortCondition descending="1" ref="I3:I1000"/>
  </sortState>
  <printOptions horizontalCentered="1" verticalCentered="1"/>
  <pageMargins left="0.1" right="0.1" top="0.75" bottom="0.75" header="0.3" footer="0.3"/>
  <pageSetup scale="5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B2:K19"/>
  <sheetViews>
    <sheetView showGridLines="0" zoomScaleNormal="100" workbookViewId="0">
      <selection activeCell="B2" sqref="B2"/>
    </sheetView>
  </sheetViews>
  <sheetFormatPr defaultRowHeight="15.75" outlineLevelCol="1" x14ac:dyDescent="0.25"/>
  <cols>
    <col min="1" max="1" width="2.7109375" style="19" customWidth="1"/>
    <col min="2" max="2" width="16.140625" style="19" bestFit="1" customWidth="1"/>
    <col min="3" max="3" width="21.85546875" style="19" customWidth="1" outlineLevel="1"/>
    <col min="4" max="4" width="14.28515625" style="19" customWidth="1" outlineLevel="1"/>
    <col min="5" max="5" width="10.140625" style="19" customWidth="1" outlineLevel="1"/>
    <col min="6" max="6" width="8.28515625" style="19" customWidth="1" outlineLevel="1"/>
    <col min="7" max="7" width="16.28515625" style="19" bestFit="1" customWidth="1"/>
    <col min="8" max="8" width="13.85546875" style="19" bestFit="1" customWidth="1"/>
    <col min="9" max="9" width="15.42578125" style="19" bestFit="1" customWidth="1"/>
    <col min="10" max="10" width="25.7109375" style="19" bestFit="1" customWidth="1"/>
    <col min="11" max="11" width="21" style="19" bestFit="1" customWidth="1"/>
    <col min="12" max="12" width="2.7109375" style="19" customWidth="1"/>
    <col min="13" max="16384" width="9.140625" style="19"/>
  </cols>
  <sheetData>
    <row r="2" spans="2:11" x14ac:dyDescent="0.25">
      <c r="B2" s="18" t="s">
        <v>5</v>
      </c>
      <c r="C2" s="18" t="s">
        <v>0</v>
      </c>
      <c r="D2" s="18" t="s">
        <v>60</v>
      </c>
      <c r="E2" s="18" t="s">
        <v>61</v>
      </c>
      <c r="F2" s="18" t="s">
        <v>62</v>
      </c>
      <c r="G2" s="18" t="s">
        <v>2</v>
      </c>
      <c r="H2" s="18" t="s">
        <v>85</v>
      </c>
      <c r="I2" s="18" t="s">
        <v>3</v>
      </c>
      <c r="J2" s="18" t="s">
        <v>223</v>
      </c>
      <c r="K2" s="18" t="s">
        <v>4</v>
      </c>
    </row>
    <row r="3" spans="2:11" x14ac:dyDescent="0.25">
      <c r="B3" s="21" t="s">
        <v>76</v>
      </c>
      <c r="C3" s="21" t="s">
        <v>66</v>
      </c>
      <c r="D3" s="21" t="s">
        <v>39</v>
      </c>
      <c r="E3" s="21" t="s">
        <v>21</v>
      </c>
      <c r="F3" s="24">
        <v>60504</v>
      </c>
      <c r="G3" s="25">
        <v>1</v>
      </c>
      <c r="H3" s="26">
        <v>42370</v>
      </c>
      <c r="I3" s="22">
        <v>75000</v>
      </c>
      <c r="J3" s="27">
        <v>0.03</v>
      </c>
      <c r="K3" s="27">
        <v>0.15</v>
      </c>
    </row>
    <row r="4" spans="2:11" x14ac:dyDescent="0.25">
      <c r="B4" s="21" t="s">
        <v>77</v>
      </c>
      <c r="C4" s="21" t="s">
        <v>65</v>
      </c>
      <c r="D4" s="21" t="s">
        <v>43</v>
      </c>
      <c r="E4" s="21" t="s">
        <v>24</v>
      </c>
      <c r="F4" s="24">
        <v>33602</v>
      </c>
      <c r="G4" s="25">
        <v>2</v>
      </c>
      <c r="H4" s="26">
        <v>43101</v>
      </c>
      <c r="I4" s="23">
        <v>78000</v>
      </c>
      <c r="J4" s="27">
        <v>0.03</v>
      </c>
      <c r="K4" s="27">
        <v>0.125</v>
      </c>
    </row>
    <row r="5" spans="2:11" x14ac:dyDescent="0.25">
      <c r="B5" s="21" t="s">
        <v>78</v>
      </c>
      <c r="C5" s="21" t="s">
        <v>67</v>
      </c>
      <c r="D5" s="21" t="s">
        <v>53</v>
      </c>
      <c r="E5" s="21" t="s">
        <v>8</v>
      </c>
      <c r="F5" s="24">
        <v>90001</v>
      </c>
      <c r="G5" s="25">
        <v>3</v>
      </c>
      <c r="H5" s="26">
        <v>43466</v>
      </c>
      <c r="I5" s="23">
        <v>80000</v>
      </c>
      <c r="J5" s="27">
        <v>0.03</v>
      </c>
      <c r="K5" s="27">
        <v>0.12</v>
      </c>
    </row>
    <row r="6" spans="2:11" x14ac:dyDescent="0.25">
      <c r="B6" s="21" t="s">
        <v>79</v>
      </c>
      <c r="C6" s="21" t="s">
        <v>68</v>
      </c>
      <c r="D6" s="21" t="s">
        <v>51</v>
      </c>
      <c r="E6" s="21" t="s">
        <v>14</v>
      </c>
      <c r="F6" s="24" t="s">
        <v>64</v>
      </c>
      <c r="G6" s="25">
        <v>4</v>
      </c>
      <c r="H6" s="26">
        <v>44197</v>
      </c>
      <c r="I6" s="23">
        <v>84000</v>
      </c>
      <c r="J6" s="27">
        <v>0.03</v>
      </c>
      <c r="K6" s="27">
        <v>0.11</v>
      </c>
    </row>
    <row r="7" spans="2:11" x14ac:dyDescent="0.25">
      <c r="B7" s="21" t="s">
        <v>80</v>
      </c>
      <c r="C7" s="21" t="s">
        <v>69</v>
      </c>
      <c r="D7" s="21" t="s">
        <v>56</v>
      </c>
      <c r="E7" s="21" t="s">
        <v>20</v>
      </c>
      <c r="F7" s="24">
        <v>76541</v>
      </c>
      <c r="G7" s="25">
        <v>5</v>
      </c>
      <c r="H7" s="26">
        <v>44562</v>
      </c>
      <c r="I7" s="23">
        <v>86000</v>
      </c>
      <c r="J7" s="27">
        <v>0.03</v>
      </c>
      <c r="K7" s="27">
        <v>0.1</v>
      </c>
    </row>
    <row r="8" spans="2:11" x14ac:dyDescent="0.25">
      <c r="B8" s="21" t="s">
        <v>81</v>
      </c>
      <c r="C8" s="21" t="s">
        <v>70</v>
      </c>
      <c r="D8" s="21" t="s">
        <v>17</v>
      </c>
      <c r="E8" s="21" t="s">
        <v>18</v>
      </c>
      <c r="F8" s="24">
        <v>46601</v>
      </c>
      <c r="G8" s="25">
        <v>6</v>
      </c>
      <c r="H8" s="26">
        <v>44562</v>
      </c>
      <c r="I8" s="23">
        <v>86000</v>
      </c>
      <c r="J8" s="27">
        <v>0.03</v>
      </c>
      <c r="K8" s="27">
        <v>0.1</v>
      </c>
    </row>
    <row r="9" spans="2:11" x14ac:dyDescent="0.25">
      <c r="B9" s="21" t="s">
        <v>82</v>
      </c>
      <c r="C9" s="21" t="s">
        <v>71</v>
      </c>
      <c r="D9" s="21" t="s">
        <v>74</v>
      </c>
      <c r="E9" s="21" t="s">
        <v>27</v>
      </c>
      <c r="F9" s="24" t="s">
        <v>63</v>
      </c>
      <c r="G9" s="25">
        <v>7</v>
      </c>
      <c r="H9" s="26">
        <v>44927</v>
      </c>
      <c r="I9" s="23">
        <v>88000</v>
      </c>
      <c r="J9" s="27">
        <v>0.03</v>
      </c>
      <c r="K9" s="27">
        <v>0.09</v>
      </c>
    </row>
    <row r="10" spans="2:11" x14ac:dyDescent="0.25">
      <c r="B10" s="21" t="s">
        <v>83</v>
      </c>
      <c r="C10" s="21" t="s">
        <v>72</v>
      </c>
      <c r="D10" s="21" t="s">
        <v>36</v>
      </c>
      <c r="E10" s="21" t="s">
        <v>37</v>
      </c>
      <c r="F10" s="24">
        <v>70801</v>
      </c>
      <c r="G10" s="25">
        <v>8</v>
      </c>
      <c r="H10" s="26">
        <v>44927</v>
      </c>
      <c r="I10" s="23">
        <v>88000</v>
      </c>
      <c r="J10" s="27">
        <v>0.03</v>
      </c>
      <c r="K10" s="27">
        <v>0.09</v>
      </c>
    </row>
    <row r="11" spans="2:11" x14ac:dyDescent="0.25">
      <c r="B11" s="21" t="s">
        <v>84</v>
      </c>
      <c r="C11" s="21" t="s">
        <v>73</v>
      </c>
      <c r="D11" s="21" t="s">
        <v>75</v>
      </c>
      <c r="E11" s="21" t="s">
        <v>8</v>
      </c>
      <c r="F11" s="24">
        <v>94086</v>
      </c>
      <c r="G11" s="25">
        <v>9</v>
      </c>
      <c r="H11" s="26">
        <v>45292</v>
      </c>
      <c r="I11" s="23">
        <v>89000</v>
      </c>
      <c r="J11" s="27">
        <v>0.03</v>
      </c>
      <c r="K11" s="27">
        <v>0.08</v>
      </c>
    </row>
    <row r="13" spans="2:11" x14ac:dyDescent="0.25">
      <c r="B13" s="28"/>
    </row>
    <row r="14" spans="2:11" x14ac:dyDescent="0.25">
      <c r="B14" s="23"/>
    </row>
    <row r="15" spans="2:11" x14ac:dyDescent="0.25">
      <c r="B15" s="84"/>
    </row>
    <row r="18" spans="2:3" x14ac:dyDescent="0.25">
      <c r="B18" s="83"/>
    </row>
    <row r="19" spans="2:3" x14ac:dyDescent="0.25">
      <c r="B19" s="83"/>
      <c r="C19" s="83"/>
    </row>
  </sheetData>
  <pageMargins left="0.7" right="0.7" top="0.75" bottom="0.75" header="0.3" footer="0.3"/>
  <pageSetup scale="51" orientation="portrait" horizontalDpi="200" verticalDpi="200" r:id="rId1"/>
  <ignoredErrors>
    <ignoredError sqref="F6:F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327C-E11A-40A4-848F-DBC40C19FC6B}">
  <sheetPr>
    <pageSetUpPr autoPageBreaks="0"/>
  </sheetPr>
  <dimension ref="B2:E102"/>
  <sheetViews>
    <sheetView showGridLines="0" zoomScaleNormal="100" workbookViewId="0">
      <selection activeCell="B2" sqref="B2"/>
    </sheetView>
  </sheetViews>
  <sheetFormatPr defaultRowHeight="15.75" x14ac:dyDescent="0.25"/>
  <cols>
    <col min="1" max="1" width="2.7109375" style="19" customWidth="1"/>
    <col min="2" max="2" width="32.85546875" style="19" bestFit="1" customWidth="1"/>
    <col min="3" max="3" width="23.140625" style="19" bestFit="1" customWidth="1"/>
    <col min="4" max="4" width="22" style="19" bestFit="1" customWidth="1"/>
    <col min="5" max="5" width="22" style="19" customWidth="1"/>
    <col min="6" max="6" width="2.7109375" style="19" customWidth="1"/>
    <col min="7" max="16384" width="9.140625" style="19"/>
  </cols>
  <sheetData>
    <row r="2" spans="2:5" x14ac:dyDescent="0.25">
      <c r="B2" s="18" t="s">
        <v>1</v>
      </c>
      <c r="C2" s="18" t="s">
        <v>229</v>
      </c>
      <c r="D2" s="18" t="s">
        <v>242</v>
      </c>
      <c r="E2" s="18" t="s">
        <v>230</v>
      </c>
    </row>
    <row r="3" spans="2:5" x14ac:dyDescent="0.25">
      <c r="B3" s="29" t="s">
        <v>148</v>
      </c>
      <c r="C3" s="29" t="s">
        <v>233</v>
      </c>
      <c r="D3" s="30">
        <v>6194</v>
      </c>
      <c r="E3" s="31">
        <v>1570984220</v>
      </c>
    </row>
    <row r="4" spans="2:5" x14ac:dyDescent="0.25">
      <c r="B4" s="29" t="s">
        <v>172</v>
      </c>
      <c r="C4" s="29" t="s">
        <v>235</v>
      </c>
      <c r="D4" s="30">
        <v>1</v>
      </c>
      <c r="E4" s="32">
        <v>648630</v>
      </c>
    </row>
    <row r="5" spans="2:5" x14ac:dyDescent="0.25">
      <c r="B5" s="29" t="s">
        <v>129</v>
      </c>
      <c r="C5" s="29" t="s">
        <v>233</v>
      </c>
      <c r="D5" s="30">
        <v>9036</v>
      </c>
      <c r="E5" s="32">
        <v>1897135308</v>
      </c>
    </row>
    <row r="6" spans="2:5" x14ac:dyDescent="0.25">
      <c r="B6" s="29" t="s">
        <v>213</v>
      </c>
      <c r="C6" s="29" t="s">
        <v>231</v>
      </c>
      <c r="D6" s="30">
        <v>4574</v>
      </c>
      <c r="E6" s="32">
        <v>5323024518</v>
      </c>
    </row>
    <row r="7" spans="2:5" x14ac:dyDescent="0.25">
      <c r="B7" s="29" t="s">
        <v>216</v>
      </c>
      <c r="C7" s="29" t="s">
        <v>240</v>
      </c>
      <c r="D7" s="30">
        <v>2</v>
      </c>
      <c r="E7" s="32">
        <v>1524746</v>
      </c>
    </row>
    <row r="8" spans="2:5" x14ac:dyDescent="0.25">
      <c r="B8" s="29" t="s">
        <v>124</v>
      </c>
      <c r="C8" s="29" t="s">
        <v>235</v>
      </c>
      <c r="D8" s="30">
        <v>1762</v>
      </c>
      <c r="E8" s="32">
        <v>1204143752</v>
      </c>
    </row>
    <row r="9" spans="2:5" x14ac:dyDescent="0.25">
      <c r="B9" s="29" t="s">
        <v>154</v>
      </c>
      <c r="C9" s="29" t="s">
        <v>233</v>
      </c>
      <c r="D9" s="30">
        <v>417</v>
      </c>
      <c r="E9" s="32">
        <v>158127651</v>
      </c>
    </row>
    <row r="10" spans="2:5" x14ac:dyDescent="0.25">
      <c r="B10" s="29" t="s">
        <v>149</v>
      </c>
      <c r="C10" s="29" t="s">
        <v>240</v>
      </c>
      <c r="D10" s="30">
        <v>96</v>
      </c>
      <c r="E10" s="32">
        <v>88084416</v>
      </c>
    </row>
    <row r="11" spans="2:5" x14ac:dyDescent="0.25">
      <c r="B11" s="29" t="s">
        <v>141</v>
      </c>
      <c r="C11" s="29" t="s">
        <v>234</v>
      </c>
      <c r="D11" s="30">
        <v>90</v>
      </c>
      <c r="E11" s="32">
        <v>44258040</v>
      </c>
    </row>
    <row r="12" spans="2:5" x14ac:dyDescent="0.25">
      <c r="B12" s="29" t="s">
        <v>181</v>
      </c>
      <c r="C12" s="29" t="s">
        <v>237</v>
      </c>
      <c r="D12" s="30">
        <v>1066</v>
      </c>
      <c r="E12" s="32">
        <v>630669052</v>
      </c>
    </row>
    <row r="13" spans="2:5" x14ac:dyDescent="0.25">
      <c r="B13" s="29" t="s">
        <v>205</v>
      </c>
      <c r="C13" s="29" t="s">
        <v>240</v>
      </c>
      <c r="D13" s="30">
        <v>1</v>
      </c>
      <c r="E13" s="32">
        <v>750514</v>
      </c>
    </row>
    <row r="14" spans="2:5" x14ac:dyDescent="0.25">
      <c r="B14" s="29" t="s">
        <v>209</v>
      </c>
      <c r="C14" s="29" t="s">
        <v>240</v>
      </c>
      <c r="D14" s="30">
        <v>1</v>
      </c>
      <c r="E14" s="32">
        <v>930502</v>
      </c>
    </row>
    <row r="15" spans="2:5" x14ac:dyDescent="0.25">
      <c r="B15" s="29" t="s">
        <v>215</v>
      </c>
      <c r="C15" s="29" t="s">
        <v>240</v>
      </c>
      <c r="D15" s="30">
        <v>457</v>
      </c>
      <c r="E15" s="32">
        <v>422599782</v>
      </c>
    </row>
    <row r="16" spans="2:5" x14ac:dyDescent="0.25">
      <c r="B16" s="29" t="s">
        <v>153</v>
      </c>
      <c r="C16" s="29" t="s">
        <v>231</v>
      </c>
      <c r="D16" s="30">
        <v>98778</v>
      </c>
      <c r="E16" s="32">
        <v>131733600474</v>
      </c>
    </row>
    <row r="17" spans="2:5" x14ac:dyDescent="0.25">
      <c r="B17" s="29" t="s">
        <v>203</v>
      </c>
      <c r="C17" s="29" t="s">
        <v>238</v>
      </c>
      <c r="D17" s="30">
        <v>15</v>
      </c>
      <c r="E17" s="32">
        <v>8148225</v>
      </c>
    </row>
    <row r="18" spans="2:5" x14ac:dyDescent="0.25">
      <c r="B18" s="29" t="s">
        <v>195</v>
      </c>
      <c r="C18" s="29" t="s">
        <v>234</v>
      </c>
      <c r="D18" s="30">
        <v>7020</v>
      </c>
      <c r="E18" s="32">
        <v>2988603540</v>
      </c>
    </row>
    <row r="19" spans="2:5" x14ac:dyDescent="0.25">
      <c r="B19" s="29" t="s">
        <v>208</v>
      </c>
      <c r="C19" s="29" t="s">
        <v>232</v>
      </c>
      <c r="D19" s="30">
        <v>451</v>
      </c>
      <c r="E19" s="32">
        <v>227570541</v>
      </c>
    </row>
    <row r="20" spans="2:5" x14ac:dyDescent="0.25">
      <c r="B20" s="29" t="s">
        <v>186</v>
      </c>
      <c r="C20" s="29" t="s">
        <v>233</v>
      </c>
      <c r="D20" s="30">
        <v>10</v>
      </c>
      <c r="E20" s="32">
        <v>3239350</v>
      </c>
    </row>
    <row r="21" spans="2:5" x14ac:dyDescent="0.25">
      <c r="B21" s="29" t="s">
        <v>177</v>
      </c>
      <c r="C21" s="29" t="s">
        <v>235</v>
      </c>
      <c r="D21" s="30">
        <v>368</v>
      </c>
      <c r="E21" s="32">
        <v>227929632</v>
      </c>
    </row>
    <row r="22" spans="2:5" x14ac:dyDescent="0.25">
      <c r="B22" s="29" t="s">
        <v>133</v>
      </c>
      <c r="C22" s="29" t="s">
        <v>239</v>
      </c>
      <c r="D22" s="30">
        <v>750</v>
      </c>
      <c r="E22" s="32">
        <v>572107500</v>
      </c>
    </row>
    <row r="23" spans="2:5" x14ac:dyDescent="0.25">
      <c r="B23" s="29" t="s">
        <v>176</v>
      </c>
      <c r="C23" s="29" t="s">
        <v>236</v>
      </c>
      <c r="D23" s="30">
        <v>88</v>
      </c>
      <c r="E23" s="32">
        <v>84145688</v>
      </c>
    </row>
    <row r="24" spans="2:5" x14ac:dyDescent="0.25">
      <c r="B24" s="29" t="s">
        <v>167</v>
      </c>
      <c r="C24" s="29" t="s">
        <v>236</v>
      </c>
      <c r="D24" s="30">
        <v>249</v>
      </c>
      <c r="E24" s="32">
        <v>236130684</v>
      </c>
    </row>
    <row r="25" spans="2:5" x14ac:dyDescent="0.25">
      <c r="B25" s="29" t="s">
        <v>174</v>
      </c>
      <c r="C25" s="29" t="s">
        <v>240</v>
      </c>
      <c r="D25" s="30">
        <v>625</v>
      </c>
      <c r="E25" s="32">
        <v>608403125</v>
      </c>
    </row>
    <row r="26" spans="2:5" x14ac:dyDescent="0.25">
      <c r="B26" s="29" t="s">
        <v>140</v>
      </c>
      <c r="C26" s="29" t="s">
        <v>238</v>
      </c>
      <c r="D26" s="30">
        <v>1</v>
      </c>
      <c r="E26" s="32">
        <v>451400</v>
      </c>
    </row>
    <row r="27" spans="2:5" x14ac:dyDescent="0.25">
      <c r="B27" s="29" t="s">
        <v>179</v>
      </c>
      <c r="C27" s="29" t="s">
        <v>237</v>
      </c>
      <c r="D27" s="30">
        <v>29</v>
      </c>
      <c r="E27" s="32">
        <v>21183224</v>
      </c>
    </row>
    <row r="28" spans="2:5" x14ac:dyDescent="0.25">
      <c r="B28" s="29" t="s">
        <v>200</v>
      </c>
      <c r="C28" s="29" t="s">
        <v>241</v>
      </c>
      <c r="D28" s="30">
        <v>65</v>
      </c>
      <c r="E28" s="32">
        <v>34399690</v>
      </c>
    </row>
    <row r="29" spans="2:5" x14ac:dyDescent="0.25">
      <c r="B29" s="29" t="s">
        <v>171</v>
      </c>
      <c r="C29" s="29" t="s">
        <v>234</v>
      </c>
      <c r="D29" s="30">
        <v>302</v>
      </c>
      <c r="E29" s="32">
        <v>123261300</v>
      </c>
    </row>
    <row r="30" spans="2:5" x14ac:dyDescent="0.25">
      <c r="B30" s="29" t="s">
        <v>201</v>
      </c>
      <c r="C30" s="29" t="s">
        <v>232</v>
      </c>
      <c r="D30" s="30">
        <v>92846</v>
      </c>
      <c r="E30" s="32">
        <v>48122081800</v>
      </c>
    </row>
    <row r="31" spans="2:5" x14ac:dyDescent="0.25">
      <c r="B31" s="29" t="s">
        <v>156</v>
      </c>
      <c r="C31" s="29" t="s">
        <v>240</v>
      </c>
      <c r="D31" s="30">
        <v>4777</v>
      </c>
      <c r="E31" s="32">
        <v>3985412884</v>
      </c>
    </row>
    <row r="32" spans="2:5" x14ac:dyDescent="0.25">
      <c r="B32" s="29" t="s">
        <v>194</v>
      </c>
      <c r="C32" s="29" t="s">
        <v>237</v>
      </c>
      <c r="D32" s="30">
        <v>1720</v>
      </c>
      <c r="E32" s="32">
        <v>1240524200</v>
      </c>
    </row>
    <row r="33" spans="2:5" x14ac:dyDescent="0.25">
      <c r="B33" s="29" t="s">
        <v>150</v>
      </c>
      <c r="C33" s="29" t="s">
        <v>233</v>
      </c>
      <c r="D33" s="30">
        <v>58</v>
      </c>
      <c r="E33" s="32">
        <v>21024942</v>
      </c>
    </row>
    <row r="34" spans="2:5" x14ac:dyDescent="0.25">
      <c r="B34" s="29" t="s">
        <v>198</v>
      </c>
      <c r="C34" s="29" t="s">
        <v>235</v>
      </c>
      <c r="D34" s="30">
        <v>2804</v>
      </c>
      <c r="E34" s="32">
        <v>1712977620</v>
      </c>
    </row>
    <row r="35" spans="2:5" x14ac:dyDescent="0.25">
      <c r="B35" s="29" t="s">
        <v>187</v>
      </c>
      <c r="C35" s="29" t="s">
        <v>235</v>
      </c>
      <c r="D35" s="30">
        <v>60</v>
      </c>
      <c r="E35" s="32">
        <v>43188900</v>
      </c>
    </row>
    <row r="36" spans="2:5" x14ac:dyDescent="0.25">
      <c r="B36" s="29" t="s">
        <v>121</v>
      </c>
      <c r="C36" s="29" t="s">
        <v>237</v>
      </c>
      <c r="D36" s="30">
        <v>1</v>
      </c>
      <c r="E36" s="32">
        <v>771170</v>
      </c>
    </row>
    <row r="37" spans="2:5" x14ac:dyDescent="0.25">
      <c r="B37" s="29" t="s">
        <v>128</v>
      </c>
      <c r="C37" s="29" t="s">
        <v>237</v>
      </c>
      <c r="D37" s="30">
        <v>19</v>
      </c>
      <c r="E37" s="32">
        <v>9726936</v>
      </c>
    </row>
    <row r="38" spans="2:5" x14ac:dyDescent="0.25">
      <c r="B38" s="29" t="s">
        <v>184</v>
      </c>
      <c r="C38" s="29" t="s">
        <v>233</v>
      </c>
      <c r="D38" s="30">
        <v>312</v>
      </c>
      <c r="E38" s="32">
        <v>124350096</v>
      </c>
    </row>
    <row r="39" spans="2:5" x14ac:dyDescent="0.25">
      <c r="B39" s="29" t="s">
        <v>161</v>
      </c>
      <c r="C39" s="29" t="s">
        <v>241</v>
      </c>
      <c r="D39" s="30">
        <v>32</v>
      </c>
      <c r="E39" s="32">
        <v>22244896</v>
      </c>
    </row>
    <row r="40" spans="2:5" x14ac:dyDescent="0.25">
      <c r="B40" s="29" t="s">
        <v>175</v>
      </c>
      <c r="C40" s="29" t="s">
        <v>239</v>
      </c>
      <c r="D40" s="30">
        <v>1</v>
      </c>
      <c r="E40" s="32">
        <v>836208</v>
      </c>
    </row>
    <row r="41" spans="2:5" x14ac:dyDescent="0.25">
      <c r="B41" s="29" t="s">
        <v>192</v>
      </c>
      <c r="C41" s="29" t="s">
        <v>239</v>
      </c>
      <c r="D41" s="30">
        <v>56384</v>
      </c>
      <c r="E41" s="32">
        <v>45451762624</v>
      </c>
    </row>
    <row r="42" spans="2:5" x14ac:dyDescent="0.25">
      <c r="B42" s="29" t="s">
        <v>219</v>
      </c>
      <c r="C42" s="29" t="s">
        <v>236</v>
      </c>
      <c r="D42" s="30">
        <v>769</v>
      </c>
      <c r="E42" s="32">
        <v>739495777</v>
      </c>
    </row>
    <row r="43" spans="2:5" x14ac:dyDescent="0.25">
      <c r="B43" s="29" t="s">
        <v>202</v>
      </c>
      <c r="C43" s="29" t="s">
        <v>234</v>
      </c>
      <c r="D43" s="30">
        <v>480</v>
      </c>
      <c r="E43" s="32">
        <v>203347680</v>
      </c>
    </row>
    <row r="44" spans="2:5" x14ac:dyDescent="0.25">
      <c r="B44" s="29" t="s">
        <v>220</v>
      </c>
      <c r="C44" s="29" t="s">
        <v>240</v>
      </c>
      <c r="D44" s="30">
        <v>44425</v>
      </c>
      <c r="E44" s="32">
        <v>40210800075</v>
      </c>
    </row>
    <row r="45" spans="2:5" x14ac:dyDescent="0.25">
      <c r="B45" s="29" t="s">
        <v>139</v>
      </c>
      <c r="C45" s="29" t="s">
        <v>232</v>
      </c>
      <c r="D45" s="30">
        <v>177</v>
      </c>
      <c r="E45" s="32">
        <v>77425641</v>
      </c>
    </row>
    <row r="46" spans="2:5" x14ac:dyDescent="0.25">
      <c r="B46" s="29" t="s">
        <v>182</v>
      </c>
      <c r="C46" s="29" t="s">
        <v>232</v>
      </c>
      <c r="D46" s="30">
        <v>332</v>
      </c>
      <c r="E46" s="32">
        <v>196260140</v>
      </c>
    </row>
    <row r="47" spans="2:5" x14ac:dyDescent="0.25">
      <c r="B47" s="29" t="s">
        <v>210</v>
      </c>
      <c r="C47" s="29" t="s">
        <v>234</v>
      </c>
      <c r="D47" s="30">
        <v>38338</v>
      </c>
      <c r="E47" s="32">
        <v>17597563718</v>
      </c>
    </row>
    <row r="48" spans="2:5" x14ac:dyDescent="0.25">
      <c r="B48" s="29" t="s">
        <v>199</v>
      </c>
      <c r="C48" s="29" t="s">
        <v>239</v>
      </c>
      <c r="D48" s="30">
        <v>3071</v>
      </c>
      <c r="E48" s="32">
        <v>2571707607</v>
      </c>
    </row>
    <row r="49" spans="2:5" x14ac:dyDescent="0.25">
      <c r="B49" s="29" t="s">
        <v>162</v>
      </c>
      <c r="C49" s="29" t="s">
        <v>231</v>
      </c>
      <c r="D49" s="30">
        <v>351</v>
      </c>
      <c r="E49" s="32">
        <v>468470925</v>
      </c>
    </row>
    <row r="50" spans="2:5" x14ac:dyDescent="0.25">
      <c r="B50" s="29" t="s">
        <v>185</v>
      </c>
      <c r="C50" s="29" t="s">
        <v>236</v>
      </c>
      <c r="D50" s="30">
        <v>40951</v>
      </c>
      <c r="E50" s="32">
        <v>37972265211</v>
      </c>
    </row>
    <row r="51" spans="2:5" x14ac:dyDescent="0.25">
      <c r="B51" s="29" t="s">
        <v>126</v>
      </c>
      <c r="C51" s="29" t="s">
        <v>237</v>
      </c>
      <c r="D51" s="30">
        <v>101</v>
      </c>
      <c r="E51" s="32">
        <v>75975129</v>
      </c>
    </row>
    <row r="52" spans="2:5" x14ac:dyDescent="0.25">
      <c r="B52" s="29" t="s">
        <v>159</v>
      </c>
      <c r="C52" s="29" t="s">
        <v>235</v>
      </c>
      <c r="D52" s="30">
        <v>16292</v>
      </c>
      <c r="E52" s="32">
        <v>12334428820</v>
      </c>
    </row>
    <row r="53" spans="2:5" x14ac:dyDescent="0.25">
      <c r="B53" s="29" t="s">
        <v>173</v>
      </c>
      <c r="C53" s="29" t="s">
        <v>237</v>
      </c>
      <c r="D53" s="30">
        <v>1427</v>
      </c>
      <c r="E53" s="32">
        <v>718193403</v>
      </c>
    </row>
    <row r="54" spans="2:5" x14ac:dyDescent="0.25">
      <c r="B54" s="29" t="s">
        <v>142</v>
      </c>
      <c r="C54" s="29" t="s">
        <v>235</v>
      </c>
      <c r="D54" s="30">
        <v>1</v>
      </c>
      <c r="E54" s="32">
        <v>689202</v>
      </c>
    </row>
    <row r="55" spans="2:5" x14ac:dyDescent="0.25">
      <c r="B55" s="29" t="s">
        <v>206</v>
      </c>
      <c r="C55" s="29" t="s">
        <v>233</v>
      </c>
      <c r="D55" s="30">
        <v>20769</v>
      </c>
      <c r="E55" s="32">
        <v>5208678279</v>
      </c>
    </row>
    <row r="56" spans="2:5" x14ac:dyDescent="0.25">
      <c r="B56" s="29" t="s">
        <v>131</v>
      </c>
      <c r="C56" s="29" t="s">
        <v>236</v>
      </c>
      <c r="D56" s="30">
        <v>1</v>
      </c>
      <c r="E56" s="32">
        <v>909491</v>
      </c>
    </row>
    <row r="57" spans="2:5" x14ac:dyDescent="0.25">
      <c r="B57" s="29" t="s">
        <v>130</v>
      </c>
      <c r="C57" s="29" t="s">
        <v>235</v>
      </c>
      <c r="D57" s="30">
        <v>521</v>
      </c>
      <c r="E57" s="32">
        <v>327095783</v>
      </c>
    </row>
    <row r="58" spans="2:5" x14ac:dyDescent="0.25">
      <c r="B58" s="29" t="s">
        <v>144</v>
      </c>
      <c r="C58" s="29" t="s">
        <v>235</v>
      </c>
      <c r="D58" s="30">
        <v>267</v>
      </c>
      <c r="E58" s="32">
        <v>211101414</v>
      </c>
    </row>
    <row r="59" spans="2:5" x14ac:dyDescent="0.25">
      <c r="B59" s="29" t="s">
        <v>190</v>
      </c>
      <c r="C59" s="29" t="s">
        <v>238</v>
      </c>
      <c r="D59" s="30">
        <v>7825</v>
      </c>
      <c r="E59" s="32">
        <v>3062345050</v>
      </c>
    </row>
    <row r="60" spans="2:5" x14ac:dyDescent="0.25">
      <c r="B60" s="29" t="s">
        <v>147</v>
      </c>
      <c r="C60" s="29" t="s">
        <v>235</v>
      </c>
      <c r="D60" s="30">
        <v>7962</v>
      </c>
      <c r="E60" s="32">
        <v>5488740054</v>
      </c>
    </row>
    <row r="61" spans="2:5" x14ac:dyDescent="0.25">
      <c r="B61" s="29" t="s">
        <v>193</v>
      </c>
      <c r="C61" s="29" t="s">
        <v>231</v>
      </c>
      <c r="D61" s="30">
        <v>148</v>
      </c>
      <c r="E61" s="32">
        <v>156495644</v>
      </c>
    </row>
    <row r="62" spans="2:5" x14ac:dyDescent="0.25">
      <c r="B62" s="29" t="s">
        <v>197</v>
      </c>
      <c r="C62" s="29" t="s">
        <v>237</v>
      </c>
      <c r="D62" s="30">
        <v>1</v>
      </c>
      <c r="E62" s="32">
        <v>612118</v>
      </c>
    </row>
    <row r="63" spans="2:5" x14ac:dyDescent="0.25">
      <c r="B63" s="29" t="s">
        <v>152</v>
      </c>
      <c r="C63" s="29" t="s">
        <v>231</v>
      </c>
      <c r="D63" s="30">
        <v>30</v>
      </c>
      <c r="E63" s="32">
        <v>35603790</v>
      </c>
    </row>
    <row r="64" spans="2:5" x14ac:dyDescent="0.25">
      <c r="B64" s="29" t="s">
        <v>169</v>
      </c>
      <c r="C64" s="29" t="s">
        <v>233</v>
      </c>
      <c r="D64" s="30">
        <v>95232</v>
      </c>
      <c r="E64" s="32">
        <v>38067087360</v>
      </c>
    </row>
    <row r="65" spans="2:5" x14ac:dyDescent="0.25">
      <c r="B65" s="29" t="s">
        <v>143</v>
      </c>
      <c r="C65" s="29" t="s">
        <v>241</v>
      </c>
      <c r="D65" s="30">
        <v>1451</v>
      </c>
      <c r="E65" s="32">
        <v>811225080</v>
      </c>
    </row>
    <row r="66" spans="2:5" x14ac:dyDescent="0.25">
      <c r="B66" s="29" t="s">
        <v>211</v>
      </c>
      <c r="C66" s="29" t="s">
        <v>238</v>
      </c>
      <c r="D66" s="30">
        <v>935</v>
      </c>
      <c r="E66" s="32">
        <v>446790685</v>
      </c>
    </row>
    <row r="67" spans="2:5" x14ac:dyDescent="0.25">
      <c r="B67" s="29" t="s">
        <v>134</v>
      </c>
      <c r="C67" s="29" t="s">
        <v>232</v>
      </c>
      <c r="D67" s="30">
        <v>25</v>
      </c>
      <c r="E67" s="32">
        <v>13050675</v>
      </c>
    </row>
    <row r="68" spans="2:5" x14ac:dyDescent="0.25">
      <c r="B68" s="29" t="s">
        <v>212</v>
      </c>
      <c r="C68" s="29" t="s">
        <v>235</v>
      </c>
      <c r="D68" s="30">
        <v>1</v>
      </c>
      <c r="E68" s="32">
        <v>652718</v>
      </c>
    </row>
    <row r="69" spans="2:5" x14ac:dyDescent="0.25">
      <c r="B69" s="29" t="s">
        <v>158</v>
      </c>
      <c r="C69" s="29" t="s">
        <v>236</v>
      </c>
      <c r="D69" s="30">
        <v>608</v>
      </c>
      <c r="E69" s="32">
        <v>484397248</v>
      </c>
    </row>
    <row r="70" spans="2:5" x14ac:dyDescent="0.25">
      <c r="B70" s="29" t="s">
        <v>178</v>
      </c>
      <c r="C70" s="29" t="s">
        <v>240</v>
      </c>
      <c r="D70" s="30">
        <v>189</v>
      </c>
      <c r="E70" s="32">
        <v>184876209</v>
      </c>
    </row>
    <row r="71" spans="2:5" x14ac:dyDescent="0.25">
      <c r="B71" s="29" t="s">
        <v>207</v>
      </c>
      <c r="C71" s="29" t="s">
        <v>232</v>
      </c>
      <c r="D71" s="30">
        <v>144</v>
      </c>
      <c r="E71" s="32">
        <v>82808496</v>
      </c>
    </row>
    <row r="72" spans="2:5" x14ac:dyDescent="0.25">
      <c r="B72" s="29" t="s">
        <v>214</v>
      </c>
      <c r="C72" s="29" t="s">
        <v>239</v>
      </c>
      <c r="D72" s="30">
        <v>94646</v>
      </c>
      <c r="E72" s="32">
        <v>72913953356</v>
      </c>
    </row>
    <row r="73" spans="2:5" x14ac:dyDescent="0.25">
      <c r="B73" s="29" t="s">
        <v>135</v>
      </c>
      <c r="C73" s="29" t="s">
        <v>236</v>
      </c>
      <c r="D73" s="30">
        <v>105</v>
      </c>
      <c r="E73" s="32">
        <v>75564930</v>
      </c>
    </row>
    <row r="74" spans="2:5" x14ac:dyDescent="0.25">
      <c r="B74" s="29" t="s">
        <v>180</v>
      </c>
      <c r="C74" s="29" t="s">
        <v>240</v>
      </c>
      <c r="D74" s="30">
        <v>632</v>
      </c>
      <c r="E74" s="32">
        <v>447291048</v>
      </c>
    </row>
    <row r="75" spans="2:5" x14ac:dyDescent="0.25">
      <c r="B75" s="29" t="s">
        <v>125</v>
      </c>
      <c r="C75" s="29" t="s">
        <v>237</v>
      </c>
      <c r="D75" s="30">
        <v>5045</v>
      </c>
      <c r="E75" s="32">
        <v>2806518365</v>
      </c>
    </row>
    <row r="76" spans="2:5" x14ac:dyDescent="0.25">
      <c r="B76" s="29" t="s">
        <v>127</v>
      </c>
      <c r="C76" s="29" t="s">
        <v>232</v>
      </c>
      <c r="D76" s="30">
        <v>3850</v>
      </c>
      <c r="E76" s="32">
        <v>1626343950</v>
      </c>
    </row>
    <row r="77" spans="2:5" x14ac:dyDescent="0.25">
      <c r="B77" s="29" t="s">
        <v>188</v>
      </c>
      <c r="C77" s="29" t="s">
        <v>232</v>
      </c>
      <c r="D77" s="30">
        <v>9812</v>
      </c>
      <c r="E77" s="32">
        <v>3927076384</v>
      </c>
    </row>
    <row r="78" spans="2:5" x14ac:dyDescent="0.25">
      <c r="B78" s="29" t="s">
        <v>160</v>
      </c>
      <c r="C78" s="29" t="s">
        <v>233</v>
      </c>
      <c r="D78" s="30">
        <v>6320</v>
      </c>
      <c r="E78" s="32">
        <v>2160302400</v>
      </c>
    </row>
    <row r="79" spans="2:5" x14ac:dyDescent="0.25">
      <c r="B79" s="29" t="s">
        <v>137</v>
      </c>
      <c r="C79" s="29" t="s">
        <v>237</v>
      </c>
      <c r="D79" s="30">
        <v>1</v>
      </c>
      <c r="E79" s="32">
        <v>665547</v>
      </c>
    </row>
    <row r="80" spans="2:5" x14ac:dyDescent="0.25">
      <c r="B80" s="29" t="s">
        <v>217</v>
      </c>
      <c r="C80" s="29" t="s">
        <v>236</v>
      </c>
      <c r="D80" s="30">
        <v>10</v>
      </c>
      <c r="E80" s="32">
        <v>9528130</v>
      </c>
    </row>
    <row r="81" spans="2:5" x14ac:dyDescent="0.25">
      <c r="B81" s="29" t="s">
        <v>170</v>
      </c>
      <c r="C81" s="29" t="s">
        <v>236</v>
      </c>
      <c r="D81" s="30">
        <v>7686</v>
      </c>
      <c r="E81" s="32">
        <v>7186632894</v>
      </c>
    </row>
    <row r="82" spans="2:5" x14ac:dyDescent="0.25">
      <c r="B82" s="29" t="s">
        <v>164</v>
      </c>
      <c r="C82" s="29" t="s">
        <v>235</v>
      </c>
      <c r="D82" s="30">
        <v>3654</v>
      </c>
      <c r="E82" s="32">
        <v>2662918272</v>
      </c>
    </row>
    <row r="83" spans="2:5" x14ac:dyDescent="0.25">
      <c r="B83" s="29" t="s">
        <v>168</v>
      </c>
      <c r="C83" s="29" t="s">
        <v>240</v>
      </c>
      <c r="D83" s="30">
        <v>9</v>
      </c>
      <c r="E83" s="32">
        <v>6970851</v>
      </c>
    </row>
    <row r="84" spans="2:5" x14ac:dyDescent="0.25">
      <c r="B84" s="29" t="s">
        <v>157</v>
      </c>
      <c r="C84" s="29" t="s">
        <v>237</v>
      </c>
      <c r="D84" s="30">
        <v>1</v>
      </c>
      <c r="E84" s="32">
        <v>569194</v>
      </c>
    </row>
    <row r="85" spans="2:5" x14ac:dyDescent="0.25">
      <c r="B85" s="29" t="s">
        <v>122</v>
      </c>
      <c r="C85" s="29" t="s">
        <v>240</v>
      </c>
      <c r="D85" s="30">
        <v>3</v>
      </c>
      <c r="E85" s="32">
        <v>2385945</v>
      </c>
    </row>
    <row r="86" spans="2:5" x14ac:dyDescent="0.25">
      <c r="B86" s="29" t="s">
        <v>183</v>
      </c>
      <c r="C86" s="29" t="s">
        <v>237</v>
      </c>
      <c r="D86" s="30">
        <v>26809</v>
      </c>
      <c r="E86" s="32">
        <v>13989418762</v>
      </c>
    </row>
    <row r="87" spans="2:5" x14ac:dyDescent="0.25">
      <c r="B87" s="29" t="s">
        <v>196</v>
      </c>
      <c r="C87" s="29" t="s">
        <v>240</v>
      </c>
      <c r="D87" s="30">
        <v>414</v>
      </c>
      <c r="E87" s="32">
        <v>311368158</v>
      </c>
    </row>
    <row r="88" spans="2:5" x14ac:dyDescent="0.25">
      <c r="B88" s="29" t="s">
        <v>163</v>
      </c>
      <c r="C88" s="29" t="s">
        <v>240</v>
      </c>
      <c r="D88" s="30">
        <v>7707</v>
      </c>
      <c r="E88" s="32">
        <v>5703095223</v>
      </c>
    </row>
    <row r="89" spans="2:5" x14ac:dyDescent="0.25">
      <c r="B89" s="29" t="s">
        <v>138</v>
      </c>
      <c r="C89" s="29" t="s">
        <v>231</v>
      </c>
      <c r="D89" s="30">
        <v>50</v>
      </c>
      <c r="E89" s="32">
        <v>71591250</v>
      </c>
    </row>
    <row r="90" spans="2:5" x14ac:dyDescent="0.25">
      <c r="B90" s="29" t="s">
        <v>136</v>
      </c>
      <c r="C90" s="29" t="s">
        <v>232</v>
      </c>
      <c r="D90" s="30">
        <v>1105</v>
      </c>
      <c r="E90" s="32">
        <v>553290075</v>
      </c>
    </row>
    <row r="91" spans="2:5" x14ac:dyDescent="0.25">
      <c r="B91" s="29" t="s">
        <v>165</v>
      </c>
      <c r="C91" s="29" t="s">
        <v>240</v>
      </c>
      <c r="D91" s="30">
        <v>41</v>
      </c>
      <c r="E91" s="32">
        <v>30545287</v>
      </c>
    </row>
    <row r="92" spans="2:5" x14ac:dyDescent="0.25">
      <c r="B92" s="29" t="s">
        <v>155</v>
      </c>
      <c r="C92" s="29" t="s">
        <v>240</v>
      </c>
      <c r="D92" s="30">
        <v>853</v>
      </c>
      <c r="E92" s="32">
        <v>773858660</v>
      </c>
    </row>
    <row r="93" spans="2:5" x14ac:dyDescent="0.25">
      <c r="B93" s="29" t="s">
        <v>123</v>
      </c>
      <c r="C93" s="29" t="s">
        <v>237</v>
      </c>
      <c r="D93" s="30">
        <v>140</v>
      </c>
      <c r="E93" s="32">
        <v>71789620</v>
      </c>
    </row>
    <row r="94" spans="2:5" x14ac:dyDescent="0.25">
      <c r="B94" s="29" t="s">
        <v>218</v>
      </c>
      <c r="C94" s="29" t="s">
        <v>237</v>
      </c>
      <c r="D94" s="30">
        <v>520</v>
      </c>
      <c r="E94" s="32">
        <v>307861840</v>
      </c>
    </row>
    <row r="95" spans="2:5" x14ac:dyDescent="0.25">
      <c r="B95" s="29" t="s">
        <v>132</v>
      </c>
      <c r="C95" s="29" t="s">
        <v>236</v>
      </c>
      <c r="D95" s="30">
        <v>625</v>
      </c>
      <c r="E95" s="32">
        <v>521695000</v>
      </c>
    </row>
    <row r="96" spans="2:5" x14ac:dyDescent="0.25">
      <c r="B96" s="29" t="s">
        <v>204</v>
      </c>
      <c r="C96" s="29" t="s">
        <v>241</v>
      </c>
      <c r="D96" s="30">
        <v>4</v>
      </c>
      <c r="E96" s="32">
        <v>1938400</v>
      </c>
    </row>
    <row r="97" spans="2:5" x14ac:dyDescent="0.25">
      <c r="B97" s="29" t="s">
        <v>145</v>
      </c>
      <c r="C97" s="29" t="s">
        <v>239</v>
      </c>
      <c r="D97" s="30">
        <v>724</v>
      </c>
      <c r="E97" s="32">
        <v>603224492</v>
      </c>
    </row>
    <row r="98" spans="2:5" x14ac:dyDescent="0.25">
      <c r="B98" s="29" t="s">
        <v>146</v>
      </c>
      <c r="C98" s="29" t="s">
        <v>235</v>
      </c>
      <c r="D98" s="30">
        <v>192</v>
      </c>
      <c r="E98" s="32">
        <v>143477184</v>
      </c>
    </row>
    <row r="99" spans="2:5" x14ac:dyDescent="0.25">
      <c r="B99" s="29" t="s">
        <v>151</v>
      </c>
      <c r="C99" s="29" t="s">
        <v>240</v>
      </c>
      <c r="D99" s="30">
        <v>5</v>
      </c>
      <c r="E99" s="32">
        <v>4459385</v>
      </c>
    </row>
    <row r="100" spans="2:5" x14ac:dyDescent="0.25">
      <c r="B100" s="29" t="s">
        <v>191</v>
      </c>
      <c r="C100" s="29" t="s">
        <v>234</v>
      </c>
      <c r="D100" s="30">
        <v>37</v>
      </c>
      <c r="E100" s="32">
        <v>16972751</v>
      </c>
    </row>
    <row r="101" spans="2:5" x14ac:dyDescent="0.25">
      <c r="B101" s="29" t="s">
        <v>189</v>
      </c>
      <c r="C101" s="29" t="s">
        <v>239</v>
      </c>
      <c r="D101" s="30">
        <v>6953</v>
      </c>
      <c r="E101" s="32">
        <v>5594036150</v>
      </c>
    </row>
    <row r="102" spans="2:5" x14ac:dyDescent="0.25">
      <c r="B102" s="29" t="s">
        <v>166</v>
      </c>
      <c r="C102" s="29" t="s">
        <v>237</v>
      </c>
      <c r="D102" s="30">
        <v>47</v>
      </c>
      <c r="E102" s="32">
        <v>33007771</v>
      </c>
    </row>
  </sheetData>
  <pageMargins left="0.7" right="0.7" top="0.75" bottom="0.75" header="0.3" footer="0.3"/>
  <pageSetup scale="61" orientation="portrait" horizontalDpi="200" verticalDpi="200" r:id="rId1"/>
  <rowBreaks count="1" manualBreakCount="1">
    <brk id="5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autoPageBreaks="0"/>
  </sheetPr>
  <dimension ref="B2:C53"/>
  <sheetViews>
    <sheetView showGridLines="0" zoomScaleNormal="100" workbookViewId="0">
      <selection activeCell="B2" sqref="B2"/>
    </sheetView>
  </sheetViews>
  <sheetFormatPr defaultRowHeight="15.75" x14ac:dyDescent="0.25"/>
  <cols>
    <col min="1" max="1" width="2.7109375" style="19" customWidth="1"/>
    <col min="2" max="3" width="10.7109375" style="19" customWidth="1"/>
    <col min="4" max="16384" width="9.140625" style="19"/>
  </cols>
  <sheetData>
    <row r="2" spans="2:3" x14ac:dyDescent="0.25">
      <c r="B2" s="18" t="s">
        <v>61</v>
      </c>
      <c r="C2" s="18" t="s">
        <v>98</v>
      </c>
    </row>
    <row r="3" spans="2:3" x14ac:dyDescent="0.25">
      <c r="B3" s="33" t="s">
        <v>11</v>
      </c>
      <c r="C3" s="33" t="s">
        <v>99</v>
      </c>
    </row>
    <row r="4" spans="2:3" x14ac:dyDescent="0.25">
      <c r="B4" s="33" t="s">
        <v>21</v>
      </c>
      <c r="C4" s="33" t="s">
        <v>99</v>
      </c>
    </row>
    <row r="5" spans="2:3" x14ac:dyDescent="0.25">
      <c r="B5" s="33" t="s">
        <v>18</v>
      </c>
      <c r="C5" s="33" t="s">
        <v>99</v>
      </c>
    </row>
    <row r="6" spans="2:3" x14ac:dyDescent="0.25">
      <c r="B6" s="33" t="s">
        <v>25</v>
      </c>
      <c r="C6" s="33" t="s">
        <v>99</v>
      </c>
    </row>
    <row r="7" spans="2:3" x14ac:dyDescent="0.25">
      <c r="B7" s="33" t="s">
        <v>15</v>
      </c>
      <c r="C7" s="33" t="s">
        <v>99</v>
      </c>
    </row>
    <row r="8" spans="2:3" x14ac:dyDescent="0.25">
      <c r="B8" s="33" t="s">
        <v>44</v>
      </c>
      <c r="C8" s="33" t="s">
        <v>99</v>
      </c>
    </row>
    <row r="9" spans="2:3" x14ac:dyDescent="0.25">
      <c r="B9" s="33" t="s">
        <v>23</v>
      </c>
      <c r="C9" s="33" t="s">
        <v>99</v>
      </c>
    </row>
    <row r="10" spans="2:3" x14ac:dyDescent="0.25">
      <c r="B10" s="33" t="s">
        <v>58</v>
      </c>
      <c r="C10" s="33" t="s">
        <v>99</v>
      </c>
    </row>
    <row r="11" spans="2:3" x14ac:dyDescent="0.25">
      <c r="B11" s="33" t="s">
        <v>47</v>
      </c>
      <c r="C11" s="33" t="s">
        <v>99</v>
      </c>
    </row>
    <row r="12" spans="2:3" x14ac:dyDescent="0.25">
      <c r="B12" s="33" t="s">
        <v>34</v>
      </c>
      <c r="C12" s="33" t="s">
        <v>99</v>
      </c>
    </row>
    <row r="13" spans="2:3" x14ac:dyDescent="0.25">
      <c r="B13" s="33" t="s">
        <v>9</v>
      </c>
      <c r="C13" s="33" t="s">
        <v>99</v>
      </c>
    </row>
    <row r="14" spans="2:3" x14ac:dyDescent="0.25">
      <c r="B14" s="33" t="s">
        <v>12</v>
      </c>
      <c r="C14" s="33" t="s">
        <v>99</v>
      </c>
    </row>
    <row r="15" spans="2:3" x14ac:dyDescent="0.25">
      <c r="B15" s="33" t="s">
        <v>14</v>
      </c>
      <c r="C15" s="33" t="s">
        <v>100</v>
      </c>
    </row>
    <row r="16" spans="2:3" x14ac:dyDescent="0.25">
      <c r="B16" s="33" t="s">
        <v>52</v>
      </c>
      <c r="C16" s="33" t="s">
        <v>100</v>
      </c>
    </row>
    <row r="17" spans="2:3" x14ac:dyDescent="0.25">
      <c r="B17" s="33" t="s">
        <v>101</v>
      </c>
      <c r="C17" s="33" t="s">
        <v>100</v>
      </c>
    </row>
    <row r="18" spans="2:3" x14ac:dyDescent="0.25">
      <c r="B18" s="33" t="s">
        <v>27</v>
      </c>
      <c r="C18" s="33" t="s">
        <v>100</v>
      </c>
    </row>
    <row r="19" spans="2:3" x14ac:dyDescent="0.25">
      <c r="B19" s="33" t="s">
        <v>46</v>
      </c>
      <c r="C19" s="33" t="s">
        <v>100</v>
      </c>
    </row>
    <row r="20" spans="2:3" x14ac:dyDescent="0.25">
      <c r="B20" s="33" t="s">
        <v>102</v>
      </c>
      <c r="C20" s="33" t="s">
        <v>100</v>
      </c>
    </row>
    <row r="21" spans="2:3" x14ac:dyDescent="0.25">
      <c r="B21" s="33" t="s">
        <v>59</v>
      </c>
      <c r="C21" s="33" t="s">
        <v>100</v>
      </c>
    </row>
    <row r="22" spans="2:3" x14ac:dyDescent="0.25">
      <c r="B22" s="33" t="s">
        <v>32</v>
      </c>
      <c r="C22" s="33" t="s">
        <v>100</v>
      </c>
    </row>
    <row r="23" spans="2:3" x14ac:dyDescent="0.25">
      <c r="B23" s="33" t="s">
        <v>16</v>
      </c>
      <c r="C23" s="33" t="s">
        <v>100</v>
      </c>
    </row>
    <row r="24" spans="2:3" x14ac:dyDescent="0.25">
      <c r="B24" s="33" t="s">
        <v>42</v>
      </c>
      <c r="C24" s="33" t="s">
        <v>100</v>
      </c>
    </row>
    <row r="25" spans="2:3" x14ac:dyDescent="0.25">
      <c r="B25" s="33" t="s">
        <v>41</v>
      </c>
      <c r="C25" s="33" t="s">
        <v>100</v>
      </c>
    </row>
    <row r="26" spans="2:3" x14ac:dyDescent="0.25">
      <c r="B26" s="33" t="s">
        <v>103</v>
      </c>
      <c r="C26" s="33" t="s">
        <v>100</v>
      </c>
    </row>
    <row r="27" spans="2:3" x14ac:dyDescent="0.25">
      <c r="B27" s="33" t="s">
        <v>54</v>
      </c>
      <c r="C27" s="33" t="s">
        <v>104</v>
      </c>
    </row>
    <row r="28" spans="2:3" x14ac:dyDescent="0.25">
      <c r="B28" s="33" t="s">
        <v>7</v>
      </c>
      <c r="C28" s="33" t="s">
        <v>104</v>
      </c>
    </row>
    <row r="29" spans="2:3" x14ac:dyDescent="0.25">
      <c r="B29" s="33" t="s">
        <v>35</v>
      </c>
      <c r="C29" s="33" t="s">
        <v>104</v>
      </c>
    </row>
    <row r="30" spans="2:3" x14ac:dyDescent="0.25">
      <c r="B30" s="33" t="s">
        <v>24</v>
      </c>
      <c r="C30" s="33" t="s">
        <v>104</v>
      </c>
    </row>
    <row r="31" spans="2:3" x14ac:dyDescent="0.25">
      <c r="B31" s="33" t="s">
        <v>38</v>
      </c>
      <c r="C31" s="33" t="s">
        <v>104</v>
      </c>
    </row>
    <row r="32" spans="2:3" x14ac:dyDescent="0.25">
      <c r="B32" s="33" t="s">
        <v>31</v>
      </c>
      <c r="C32" s="33" t="s">
        <v>104</v>
      </c>
    </row>
    <row r="33" spans="2:3" x14ac:dyDescent="0.25">
      <c r="B33" s="33" t="s">
        <v>37</v>
      </c>
      <c r="C33" s="33" t="s">
        <v>104</v>
      </c>
    </row>
    <row r="34" spans="2:3" x14ac:dyDescent="0.25">
      <c r="B34" s="33" t="s">
        <v>50</v>
      </c>
      <c r="C34" s="33" t="s">
        <v>104</v>
      </c>
    </row>
    <row r="35" spans="2:3" x14ac:dyDescent="0.25">
      <c r="B35" s="33" t="s">
        <v>45</v>
      </c>
      <c r="C35" s="33" t="s">
        <v>104</v>
      </c>
    </row>
    <row r="36" spans="2:3" x14ac:dyDescent="0.25">
      <c r="B36" s="33" t="s">
        <v>57</v>
      </c>
      <c r="C36" s="33" t="s">
        <v>104</v>
      </c>
    </row>
    <row r="37" spans="2:3" x14ac:dyDescent="0.25">
      <c r="B37" s="33" t="s">
        <v>28</v>
      </c>
      <c r="C37" s="33" t="s">
        <v>104</v>
      </c>
    </row>
    <row r="38" spans="2:3" x14ac:dyDescent="0.25">
      <c r="B38" s="33" t="s">
        <v>19</v>
      </c>
      <c r="C38" s="33" t="s">
        <v>104</v>
      </c>
    </row>
    <row r="39" spans="2:3" x14ac:dyDescent="0.25">
      <c r="B39" s="33" t="s">
        <v>105</v>
      </c>
      <c r="C39" s="33" t="s">
        <v>104</v>
      </c>
    </row>
    <row r="40" spans="2:3" x14ac:dyDescent="0.25">
      <c r="B40" s="33" t="s">
        <v>22</v>
      </c>
      <c r="C40" s="33" t="s">
        <v>106</v>
      </c>
    </row>
    <row r="41" spans="2:3" x14ac:dyDescent="0.25">
      <c r="B41" s="33" t="s">
        <v>33</v>
      </c>
      <c r="C41" s="33" t="s">
        <v>106</v>
      </c>
    </row>
    <row r="42" spans="2:3" x14ac:dyDescent="0.25">
      <c r="B42" s="33" t="s">
        <v>10</v>
      </c>
      <c r="C42" s="33" t="s">
        <v>106</v>
      </c>
    </row>
    <row r="43" spans="2:3" x14ac:dyDescent="0.25">
      <c r="B43" s="33" t="s">
        <v>20</v>
      </c>
      <c r="C43" s="33" t="s">
        <v>106</v>
      </c>
    </row>
    <row r="44" spans="2:3" x14ac:dyDescent="0.25">
      <c r="B44" s="33" t="s">
        <v>8</v>
      </c>
      <c r="C44" s="33" t="s">
        <v>107</v>
      </c>
    </row>
    <row r="45" spans="2:3" x14ac:dyDescent="0.25">
      <c r="B45" s="33" t="s">
        <v>40</v>
      </c>
      <c r="C45" s="33" t="s">
        <v>107</v>
      </c>
    </row>
    <row r="46" spans="2:3" x14ac:dyDescent="0.25">
      <c r="B46" s="33" t="s">
        <v>49</v>
      </c>
      <c r="C46" s="33" t="s">
        <v>107</v>
      </c>
    </row>
    <row r="47" spans="2:3" x14ac:dyDescent="0.25">
      <c r="B47" s="33" t="s">
        <v>55</v>
      </c>
      <c r="C47" s="33" t="s">
        <v>107</v>
      </c>
    </row>
    <row r="48" spans="2:3" x14ac:dyDescent="0.25">
      <c r="B48" s="33" t="s">
        <v>48</v>
      </c>
      <c r="C48" s="33" t="s">
        <v>107</v>
      </c>
    </row>
    <row r="49" spans="2:3" x14ac:dyDescent="0.25">
      <c r="B49" s="33" t="s">
        <v>26</v>
      </c>
      <c r="C49" s="33" t="s">
        <v>107</v>
      </c>
    </row>
    <row r="50" spans="2:3" x14ac:dyDescent="0.25">
      <c r="B50" s="33" t="s">
        <v>13</v>
      </c>
      <c r="C50" s="33" t="s">
        <v>107</v>
      </c>
    </row>
    <row r="51" spans="2:3" x14ac:dyDescent="0.25">
      <c r="B51" s="33" t="s">
        <v>30</v>
      </c>
      <c r="C51" s="33" t="s">
        <v>107</v>
      </c>
    </row>
    <row r="52" spans="2:3" x14ac:dyDescent="0.25">
      <c r="B52" s="33" t="s">
        <v>29</v>
      </c>
      <c r="C52" s="33" t="s">
        <v>107</v>
      </c>
    </row>
    <row r="53" spans="2:3" x14ac:dyDescent="0.25">
      <c r="B53" s="33" t="s">
        <v>108</v>
      </c>
      <c r="C53" s="33" t="s">
        <v>107</v>
      </c>
    </row>
  </sheetData>
  <pageMargins left="0.7" right="0.7" top="0.75" bottom="0.75" header="0.3" footer="0.3"/>
  <pageSetup scale="88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B2:Y90"/>
  <sheetViews>
    <sheetView showGridLines="0" zoomScaleNormal="100" workbookViewId="0">
      <selection activeCell="B2" sqref="B2"/>
    </sheetView>
  </sheetViews>
  <sheetFormatPr defaultRowHeight="15.75" x14ac:dyDescent="0.25"/>
  <cols>
    <col min="1" max="1" width="2.7109375" style="19" customWidth="1"/>
    <col min="2" max="2" width="23.28515625" style="19" bestFit="1" customWidth="1"/>
    <col min="3" max="13" width="15.7109375" style="19" customWidth="1"/>
    <col min="14" max="14" width="11.28515625" style="19" bestFit="1" customWidth="1"/>
    <col min="15" max="25" width="14.7109375" style="19" customWidth="1"/>
    <col min="26" max="26" width="9.28515625" style="19" customWidth="1"/>
    <col min="27" max="32" width="8.140625" style="19" customWidth="1"/>
    <col min="33" max="33" width="10.5703125" style="19" customWidth="1"/>
    <col min="34" max="34" width="11.28515625" style="19" customWidth="1"/>
    <col min="35" max="35" width="9.28515625" style="19" customWidth="1"/>
    <col min="36" max="41" width="8.140625" style="19" customWidth="1"/>
    <col min="42" max="42" width="10.5703125" style="19" customWidth="1"/>
    <col min="43" max="43" width="11.28515625" style="19" customWidth="1"/>
    <col min="44" max="44" width="9.28515625" style="19" customWidth="1"/>
    <col min="45" max="50" width="8.140625" style="19" customWidth="1"/>
    <col min="51" max="51" width="10.5703125" style="19" bestFit="1" customWidth="1"/>
    <col min="52" max="52" width="11.28515625" style="19" bestFit="1" customWidth="1"/>
    <col min="53" max="16384" width="9.140625" style="19"/>
  </cols>
  <sheetData>
    <row r="2" spans="2:15" x14ac:dyDescent="0.25">
      <c r="B2" s="1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5" x14ac:dyDescent="0.25">
      <c r="B3" s="29"/>
      <c r="C3" s="31"/>
      <c r="D3" s="29"/>
      <c r="E3" s="29"/>
      <c r="F3" s="29"/>
      <c r="G3" s="29"/>
      <c r="H3" s="29"/>
      <c r="I3" s="29"/>
      <c r="J3" s="29"/>
      <c r="K3" s="29"/>
      <c r="L3" s="29"/>
    </row>
    <row r="4" spans="2:15" x14ac:dyDescent="0.25">
      <c r="B4" s="2" t="s">
        <v>88</v>
      </c>
      <c r="C4" s="34"/>
      <c r="D4" s="34"/>
      <c r="E4" s="34"/>
      <c r="F4" s="34"/>
      <c r="G4" s="34"/>
      <c r="H4" s="34"/>
      <c r="J4" s="2" t="s">
        <v>222</v>
      </c>
      <c r="K4" s="34"/>
      <c r="L4" s="34"/>
      <c r="M4" s="34"/>
      <c r="N4" s="21"/>
    </row>
    <row r="5" spans="2:15" x14ac:dyDescent="0.25">
      <c r="B5" s="2"/>
      <c r="C5" s="3" t="s">
        <v>89</v>
      </c>
      <c r="D5" s="3" t="s">
        <v>90</v>
      </c>
      <c r="E5" s="3" t="s">
        <v>93</v>
      </c>
      <c r="F5" s="3" t="s">
        <v>227</v>
      </c>
      <c r="G5" s="3" t="s">
        <v>91</v>
      </c>
      <c r="H5" s="3" t="s">
        <v>92</v>
      </c>
      <c r="J5" s="2"/>
      <c r="K5" s="34"/>
      <c r="L5" s="34"/>
      <c r="M5" s="34"/>
      <c r="N5" s="21"/>
    </row>
    <row r="6" spans="2:15" x14ac:dyDescent="0.25">
      <c r="B6" s="4" t="s">
        <v>87</v>
      </c>
      <c r="C6" s="4" t="s">
        <v>94</v>
      </c>
      <c r="D6" s="4" t="s">
        <v>97</v>
      </c>
      <c r="E6" s="4" t="s">
        <v>96</v>
      </c>
      <c r="F6" s="4" t="s">
        <v>228</v>
      </c>
      <c r="G6" s="4" t="s">
        <v>95</v>
      </c>
      <c r="H6" s="4" t="s">
        <v>95</v>
      </c>
      <c r="J6" s="4" t="s">
        <v>61</v>
      </c>
      <c r="K6" s="4" t="s">
        <v>221</v>
      </c>
      <c r="L6" s="4" t="s">
        <v>6</v>
      </c>
      <c r="M6" s="4" t="s">
        <v>2</v>
      </c>
      <c r="N6" s="15"/>
    </row>
    <row r="7" spans="2:15" x14ac:dyDescent="0.25">
      <c r="B7" s="35">
        <f>DATE(YEAR(MIN(Orders!J3:J1001)),1,1)</f>
        <v>42370</v>
      </c>
      <c r="C7" s="31">
        <f>SUMIFS(Orders!$I$3:$I$1001,Orders!$J$3:$J$1001,"&gt;="&amp;Summary!$B7,Orders!$J$3:$J$1001,"&lt;"&amp;Summary!$B8)</f>
        <v>969030</v>
      </c>
      <c r="D7" s="31">
        <f>AVERAGEIFS(Orders!$I$3:$I$1001,Orders!$J$3:$J$1001,"&gt;="&amp;Summary!$B7,Orders!$J$3:$J$1001,"&lt;"&amp;Summary!$B8)</f>
        <v>138432.85714285713</v>
      </c>
      <c r="E7" s="28">
        <f>COUNTIFS(Orders!$J$3:$J$1001,"&gt;="&amp;Summary!$B7,Orders!$J$3:$J$1001,"&lt;"&amp;Summary!$B8)</f>
        <v>7</v>
      </c>
      <c r="F7" s="31"/>
      <c r="G7" s="31"/>
      <c r="H7" s="31"/>
      <c r="J7" s="33"/>
      <c r="K7" s="29"/>
      <c r="L7" s="21"/>
      <c r="M7" s="29"/>
      <c r="N7" s="29"/>
    </row>
    <row r="8" spans="2:15" x14ac:dyDescent="0.25">
      <c r="B8" s="35">
        <f>EDATE(B7,12)</f>
        <v>42736</v>
      </c>
      <c r="C8" s="32">
        <f>SUMIFS(Orders!$I$3:$I$1001,Orders!$J$3:$J$1001,"&gt;="&amp;Summary!$B8,Orders!$J$3:$J$1001,"&lt;"&amp;Summary!$B9)</f>
        <v>2965850</v>
      </c>
      <c r="D8" s="32">
        <f>AVERAGEIFS(Orders!$I$3:$I$1001,Orders!$J$3:$J$1001,"&gt;="&amp;Summary!$B8,Orders!$J$3:$J$1001,"&lt;"&amp;Summary!$B9)</f>
        <v>164769.44444444444</v>
      </c>
      <c r="E8" s="28">
        <f>COUNTIFS(Orders!$J$3:$J$1001,"&gt;="&amp;Summary!$B8,Orders!$J$3:$J$1001,"&lt;"&amp;Summary!$B9)</f>
        <v>18</v>
      </c>
      <c r="F8" s="32"/>
      <c r="G8" s="32"/>
      <c r="H8" s="32"/>
      <c r="J8" s="5"/>
      <c r="K8" s="29"/>
      <c r="L8" s="33"/>
      <c r="M8" s="36"/>
      <c r="N8" s="36"/>
    </row>
    <row r="9" spans="2:15" x14ac:dyDescent="0.25">
      <c r="B9" s="35">
        <f t="shared" ref="B9:B17" si="0">EDATE(B8,12)</f>
        <v>43101</v>
      </c>
      <c r="C9" s="32">
        <f>SUMIFS(Orders!$I$3:$I$1001,Orders!$J$3:$J$1001,"&gt;="&amp;Summary!$B9,Orders!$J$3:$J$1001,"&lt;"&amp;Summary!$B10)</f>
        <v>6211826</v>
      </c>
      <c r="D9" s="32">
        <f>AVERAGEIFS(Orders!$I$3:$I$1001,Orders!$J$3:$J$1001,"&gt;="&amp;Summary!$B9,Orders!$J$3:$J$1001,"&lt;"&amp;Summary!$B10)</f>
        <v>200381.48387096773</v>
      </c>
      <c r="E9" s="28">
        <f>COUNTIFS(Orders!$J$3:$J$1001,"&gt;="&amp;Summary!$B9,Orders!$J$3:$J$1001,"&lt;"&amp;Summary!$B10)</f>
        <v>31</v>
      </c>
      <c r="F9" s="32"/>
      <c r="G9" s="32"/>
      <c r="H9" s="32"/>
      <c r="J9" s="5" t="s">
        <v>110</v>
      </c>
      <c r="K9" s="33"/>
      <c r="L9" s="31"/>
      <c r="M9" s="6"/>
      <c r="N9" s="6"/>
    </row>
    <row r="10" spans="2:15" x14ac:dyDescent="0.25">
      <c r="B10" s="35">
        <f t="shared" si="0"/>
        <v>43466</v>
      </c>
      <c r="C10" s="32">
        <f>SUMIFS(Orders!$I$3:$I$1001,Orders!$J$3:$J$1001,"&gt;="&amp;Summary!$B10,Orders!$J$3:$J$1001,"&lt;"&amp;Summary!$B11)</f>
        <v>12074872</v>
      </c>
      <c r="D10" s="32">
        <f>AVERAGEIFS(Orders!$I$3:$I$1001,Orders!$J$3:$J$1001,"&gt;="&amp;Summary!$B10,Orders!$J$3:$J$1001,"&lt;"&amp;Summary!$B11)</f>
        <v>232209.07692307694</v>
      </c>
      <c r="E10" s="28">
        <f>COUNTIFS(Orders!$J$3:$J$1001,"&gt;="&amp;Summary!$B10,Orders!$J$3:$J$1001,"&lt;"&amp;Summary!$B11)</f>
        <v>52</v>
      </c>
      <c r="F10" s="32"/>
      <c r="G10" s="32"/>
      <c r="H10" s="32"/>
      <c r="J10" s="5" t="s">
        <v>111</v>
      </c>
      <c r="K10" s="29"/>
      <c r="L10" s="28"/>
      <c r="M10" s="7"/>
      <c r="N10" s="7"/>
    </row>
    <row r="11" spans="2:15" x14ac:dyDescent="0.25">
      <c r="B11" s="35">
        <f t="shared" si="0"/>
        <v>43831</v>
      </c>
      <c r="C11" s="32">
        <f>SUMIFS(Orders!$I$3:$I$1001,Orders!$J$3:$J$1001,"&gt;="&amp;Summary!$B11,Orders!$J$3:$J$1001,"&lt;"&amp;Summary!$B12)</f>
        <v>22000859</v>
      </c>
      <c r="D11" s="32">
        <f>AVERAGEIFS(Orders!$I$3:$I$1001,Orders!$J$3:$J$1001,"&gt;="&amp;Summary!$B11,Orders!$J$3:$J$1001,"&lt;"&amp;Summary!$B12)</f>
        <v>275010.73749999999</v>
      </c>
      <c r="E11" s="28">
        <f>COUNTIFS(Orders!$J$3:$J$1001,"&gt;="&amp;Summary!$B11,Orders!$J$3:$J$1001,"&lt;"&amp;Summary!$B12)</f>
        <v>80</v>
      </c>
      <c r="F11" s="32"/>
      <c r="G11" s="32"/>
      <c r="H11" s="32"/>
      <c r="J11" s="5" t="s">
        <v>225</v>
      </c>
      <c r="K11" s="29"/>
      <c r="L11" s="29"/>
      <c r="M11" s="8"/>
      <c r="N11" s="8"/>
    </row>
    <row r="12" spans="2:15" x14ac:dyDescent="0.25">
      <c r="B12" s="35">
        <f t="shared" si="0"/>
        <v>44197</v>
      </c>
      <c r="C12" s="32">
        <f>SUMIFS(Orders!$I$3:$I$1001,Orders!$J$3:$J$1001,"&gt;="&amp;Summary!$B12,Orders!$J$3:$J$1001,"&lt;"&amp;Summary!$B13)</f>
        <v>33973085</v>
      </c>
      <c r="D12" s="32">
        <f>AVERAGEIFS(Orders!$I$3:$I$1001,Orders!$J$3:$J$1001,"&gt;="&amp;Summary!$B12,Orders!$J$3:$J$1001,"&lt;"&amp;Summary!$B13)</f>
        <v>311679.67889908259</v>
      </c>
      <c r="E12" s="28">
        <f>COUNTIFS(Orders!$J$3:$J$1001,"&gt;="&amp;Summary!$B12,Orders!$J$3:$J$1001,"&lt;"&amp;Summary!$B13)</f>
        <v>109</v>
      </c>
      <c r="F12" s="32"/>
      <c r="G12" s="32"/>
      <c r="H12" s="32"/>
      <c r="I12" s="5"/>
      <c r="J12" s="29"/>
      <c r="K12" s="29"/>
      <c r="L12" s="29"/>
    </row>
    <row r="13" spans="2:15" x14ac:dyDescent="0.25">
      <c r="B13" s="35">
        <f t="shared" si="0"/>
        <v>44562</v>
      </c>
      <c r="C13" s="32">
        <f>SUMIFS(Orders!$I$3:$I$1001,Orders!$J$3:$J$1001,"&gt;="&amp;Summary!$B13,Orders!$J$3:$J$1001,"&lt;"&amp;Summary!$B14)</f>
        <v>42930202</v>
      </c>
      <c r="D13" s="32">
        <f>AVERAGEIFS(Orders!$I$3:$I$1001,Orders!$J$3:$J$1001,"&gt;="&amp;Summary!$B13,Orders!$J$3:$J$1001,"&lt;"&amp;Summary!$B14)</f>
        <v>343441.61599999998</v>
      </c>
      <c r="E13" s="28">
        <f>COUNTIFS(Orders!$J$3:$J$1001,"&gt;="&amp;Summary!$B13,Orders!$J$3:$J$1001,"&lt;"&amp;Summary!$B14)</f>
        <v>125</v>
      </c>
      <c r="F13" s="32"/>
      <c r="G13" s="32"/>
      <c r="H13" s="32"/>
      <c r="I13" s="29"/>
      <c r="J13" s="29"/>
      <c r="K13" s="29"/>
      <c r="L13" s="29"/>
    </row>
    <row r="14" spans="2:15" x14ac:dyDescent="0.25">
      <c r="B14" s="35">
        <f t="shared" si="0"/>
        <v>44927</v>
      </c>
      <c r="C14" s="32">
        <f>SUMIFS(Orders!$I$3:$I$1001,Orders!$J$3:$J$1001,"&gt;="&amp;Summary!$B14,Orders!$J$3:$J$1001,"&lt;"&amp;Summary!$B15)</f>
        <v>61048714</v>
      </c>
      <c r="D14" s="32">
        <f>AVERAGEIFS(Orders!$I$3:$I$1001,Orders!$J$3:$J$1001,"&gt;="&amp;Summary!$B14,Orders!$J$3:$J$1001,"&lt;"&amp;Summary!$B15)</f>
        <v>388845.31210191082</v>
      </c>
      <c r="E14" s="28">
        <f>COUNTIFS(Orders!$J$3:$J$1001,"&gt;="&amp;Summary!$B14,Orders!$J$3:$J$1001,"&lt;"&amp;Summary!$B15)</f>
        <v>157</v>
      </c>
      <c r="F14" s="32"/>
      <c r="G14" s="32"/>
      <c r="H14" s="32"/>
      <c r="I14" s="5"/>
      <c r="J14" s="29"/>
      <c r="K14" s="33"/>
      <c r="L14" s="29"/>
      <c r="O14" s="9"/>
    </row>
    <row r="15" spans="2:15" x14ac:dyDescent="0.25">
      <c r="B15" s="35">
        <f t="shared" si="0"/>
        <v>45292</v>
      </c>
      <c r="C15" s="32">
        <f>SUMIFS(Orders!$I$3:$I$1001,Orders!$J$3:$J$1001,"&gt;="&amp;Summary!$B15,Orders!$J$3:$J$1001,"&lt;"&amp;Summary!$B16)</f>
        <v>90993446</v>
      </c>
      <c r="D15" s="32">
        <f>AVERAGEIFS(Orders!$I$3:$I$1001,Orders!$J$3:$J$1001,"&gt;="&amp;Summary!$B15,Orders!$J$3:$J$1001,"&lt;"&amp;Summary!$B16)</f>
        <v>497231.94535519124</v>
      </c>
      <c r="E15" s="28">
        <f>COUNTIFS(Orders!$J$3:$J$1001,"&gt;="&amp;Summary!$B15,Orders!$J$3:$J$1001,"&lt;"&amp;Summary!$B16)</f>
        <v>183</v>
      </c>
      <c r="F15" s="32"/>
      <c r="G15" s="32"/>
      <c r="H15" s="32"/>
      <c r="I15" s="5"/>
      <c r="J15" s="29"/>
      <c r="K15" s="35"/>
      <c r="L15" s="29"/>
    </row>
    <row r="16" spans="2:15" x14ac:dyDescent="0.25">
      <c r="B16" s="35">
        <f t="shared" si="0"/>
        <v>45658</v>
      </c>
      <c r="C16" s="32">
        <f>SUMIFS(Orders!$I$3:$I$1001,Orders!$J$3:$J$1001,"&gt;="&amp;Summary!$B16,Orders!$J$3:$J$1001,"&lt;"&amp;Summary!$B17)</f>
        <v>135147098</v>
      </c>
      <c r="D16" s="32">
        <f>AVERAGEIFS(Orders!$I$3:$I$1001,Orders!$J$3:$J$1001,"&gt;="&amp;Summary!$B16,Orders!$J$3:$J$1001,"&lt;"&amp;Summary!$B17)</f>
        <v>570240.91983122367</v>
      </c>
      <c r="E16" s="28">
        <f>COUNTIFS(Orders!$J$3:$J$1001,"&gt;="&amp;Summary!$B16,Orders!$J$3:$J$1001,"&lt;"&amp;Summary!$B17)</f>
        <v>237</v>
      </c>
      <c r="F16" s="32"/>
      <c r="G16" s="32"/>
      <c r="H16" s="32"/>
      <c r="I16" s="5"/>
      <c r="J16" s="29"/>
      <c r="K16" s="33"/>
      <c r="L16" s="36"/>
      <c r="O16" s="9"/>
    </row>
    <row r="17" spans="2:25" x14ac:dyDescent="0.25">
      <c r="B17" s="35">
        <f t="shared" si="0"/>
        <v>46023</v>
      </c>
      <c r="C17" s="31"/>
      <c r="D17" s="29"/>
      <c r="E17" s="28"/>
      <c r="F17" s="31"/>
      <c r="G17" s="29"/>
      <c r="H17" s="31"/>
      <c r="I17" s="29"/>
      <c r="J17" s="29"/>
      <c r="K17" s="29"/>
      <c r="L17" s="29"/>
    </row>
    <row r="18" spans="2:25" x14ac:dyDescent="0.25">
      <c r="B18" s="29"/>
      <c r="C18" s="33"/>
      <c r="D18" s="33"/>
      <c r="E18" s="29"/>
      <c r="F18" s="29"/>
      <c r="G18" s="29"/>
      <c r="H18" s="29"/>
      <c r="I18" s="5"/>
      <c r="J18" s="29"/>
      <c r="K18" s="29"/>
      <c r="L18" s="29"/>
      <c r="O18" s="4" t="s">
        <v>117</v>
      </c>
      <c r="P18" s="4" t="s">
        <v>243</v>
      </c>
      <c r="Q18" s="4" t="s">
        <v>244</v>
      </c>
      <c r="R18" s="4" t="s">
        <v>245</v>
      </c>
      <c r="S18" s="4" t="s">
        <v>246</v>
      </c>
    </row>
    <row r="19" spans="2:25" x14ac:dyDescent="0.25">
      <c r="B19" s="10" t="s">
        <v>87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O19" s="35"/>
      <c r="P19" s="31"/>
      <c r="Q19" s="37"/>
      <c r="R19" s="31"/>
      <c r="S19" s="28"/>
    </row>
    <row r="20" spans="2:25" x14ac:dyDescent="0.25">
      <c r="B20" s="29" t="s">
        <v>112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O20" s="35"/>
      <c r="P20" s="32"/>
      <c r="Q20" s="37"/>
      <c r="R20" s="32"/>
      <c r="S20" s="28"/>
    </row>
    <row r="21" spans="2:25" x14ac:dyDescent="0.25">
      <c r="B21" s="12" t="s">
        <v>116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O21" s="35"/>
      <c r="P21" s="32"/>
      <c r="Q21" s="37"/>
      <c r="R21" s="32"/>
      <c r="S21" s="28"/>
    </row>
    <row r="22" spans="2:25" x14ac:dyDescent="0.25">
      <c r="B22" s="19" t="s">
        <v>253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O22" s="35"/>
      <c r="P22" s="32"/>
      <c r="Q22" s="37"/>
      <c r="R22" s="32"/>
      <c r="S22" s="28"/>
    </row>
    <row r="23" spans="2:25" x14ac:dyDescent="0.25">
      <c r="O23" s="35"/>
      <c r="P23" s="32"/>
      <c r="Q23" s="37"/>
      <c r="R23" s="32"/>
      <c r="S23" s="28"/>
    </row>
    <row r="24" spans="2:25" x14ac:dyDescent="0.25">
      <c r="B24" s="29" t="s">
        <v>114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O24" s="35"/>
      <c r="P24" s="32"/>
      <c r="Q24" s="37"/>
      <c r="R24" s="32"/>
      <c r="S24" s="28"/>
    </row>
    <row r="25" spans="2:25" x14ac:dyDescent="0.25">
      <c r="B25" s="29" t="s">
        <v>115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O25" s="35"/>
      <c r="P25" s="32"/>
      <c r="Q25" s="37"/>
      <c r="R25" s="32"/>
      <c r="S25" s="28"/>
    </row>
    <row r="26" spans="2:25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O26" s="35"/>
      <c r="P26" s="32"/>
      <c r="Q26" s="37"/>
      <c r="R26" s="32"/>
      <c r="S26" s="28"/>
    </row>
    <row r="27" spans="2:25" x14ac:dyDescent="0.25">
      <c r="O27" s="35"/>
      <c r="P27" s="32"/>
      <c r="Q27" s="37"/>
      <c r="R27" s="32"/>
      <c r="S27" s="28"/>
    </row>
    <row r="28" spans="2:25" x14ac:dyDescent="0.25">
      <c r="O28" s="35"/>
      <c r="P28" s="32"/>
      <c r="Q28" s="37"/>
      <c r="R28" s="32"/>
      <c r="S28" s="28"/>
    </row>
    <row r="30" spans="2:25" x14ac:dyDescent="0.25">
      <c r="O30" s="4" t="s">
        <v>118</v>
      </c>
      <c r="P30" s="10" t="b">
        <v>1</v>
      </c>
      <c r="Q30" s="10" t="b">
        <v>1</v>
      </c>
      <c r="R30" s="29"/>
      <c r="S30" s="29"/>
      <c r="T30" s="38"/>
      <c r="U30" s="38"/>
      <c r="V30" s="38"/>
      <c r="W30" s="29"/>
      <c r="X30" s="29"/>
      <c r="Y30" s="29"/>
    </row>
    <row r="31" spans="2:25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O31" s="16" t="str">
        <f>O18</f>
        <v>Year</v>
      </c>
      <c r="P31" s="16" t="str">
        <f t="shared" ref="P31:Q31" si="1">P18</f>
        <v>Revenue</v>
      </c>
      <c r="Q31" s="16" t="str">
        <f t="shared" si="1"/>
        <v>Revenue Growth</v>
      </c>
      <c r="R31" s="29"/>
      <c r="S31" s="29"/>
      <c r="T31" s="4" t="s">
        <v>117</v>
      </c>
      <c r="U31" s="4" t="s">
        <v>119</v>
      </c>
      <c r="V31" s="4" t="s">
        <v>120</v>
      </c>
      <c r="W31" s="29"/>
      <c r="X31" s="29"/>
    </row>
    <row r="32" spans="2:25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O32" s="35"/>
      <c r="P32" s="31"/>
      <c r="Q32" s="37"/>
      <c r="R32" s="29"/>
      <c r="S32" s="29"/>
      <c r="T32" s="35"/>
      <c r="U32" s="31"/>
      <c r="V32" s="28"/>
      <c r="W32" s="29"/>
      <c r="X32" s="29"/>
      <c r="Y32" s="29"/>
    </row>
    <row r="33" spans="2:25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O33" s="35"/>
      <c r="P33" s="32"/>
      <c r="Q33" s="37"/>
      <c r="R33" s="29"/>
      <c r="S33" s="29"/>
      <c r="T33" s="35"/>
      <c r="U33" s="32"/>
      <c r="V33" s="28"/>
      <c r="W33" s="29"/>
      <c r="X33" s="29"/>
      <c r="Y33" s="29"/>
    </row>
    <row r="34" spans="2:25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O34" s="35"/>
      <c r="P34" s="32"/>
      <c r="Q34" s="37"/>
      <c r="R34" s="29"/>
      <c r="S34" s="29"/>
      <c r="T34" s="35"/>
      <c r="U34" s="32"/>
      <c r="V34" s="28"/>
      <c r="W34" s="29"/>
      <c r="X34" s="29"/>
      <c r="Y34" s="29"/>
    </row>
    <row r="35" spans="2:25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O35" s="35"/>
      <c r="P35" s="32"/>
      <c r="Q35" s="37"/>
      <c r="R35" s="29"/>
      <c r="S35" s="29"/>
      <c r="T35" s="35"/>
      <c r="U35" s="32"/>
      <c r="V35" s="28"/>
      <c r="W35" s="29"/>
      <c r="X35" s="29"/>
      <c r="Y35" s="29"/>
    </row>
    <row r="36" spans="2:25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O36" s="35"/>
      <c r="P36" s="32"/>
      <c r="Q36" s="37"/>
      <c r="R36" s="29"/>
      <c r="S36" s="29"/>
      <c r="T36" s="29"/>
      <c r="U36" s="29"/>
      <c r="V36" s="29"/>
      <c r="W36" s="29"/>
      <c r="X36" s="29"/>
      <c r="Y36" s="29"/>
    </row>
    <row r="37" spans="2:25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O37" s="35"/>
      <c r="P37" s="32"/>
      <c r="Q37" s="37"/>
      <c r="R37" s="29"/>
      <c r="S37" s="29"/>
      <c r="T37" s="39" t="str">
        <f>"Average Order Size and # of Orders by Year, "&amp;TEXT(T32,"yyyy")&amp;" to "&amp;TEXT(T35,"yyyy")</f>
        <v>Average Order Size and # of Orders by Year, 1900 to 1900</v>
      </c>
      <c r="U37" s="29"/>
      <c r="V37" s="29"/>
      <c r="W37" s="29"/>
      <c r="X37" s="29"/>
      <c r="Y37" s="29"/>
    </row>
    <row r="38" spans="2:25" x14ac:dyDescent="0.2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O38" s="35"/>
      <c r="P38" s="32"/>
      <c r="Q38" s="37"/>
      <c r="R38" s="29"/>
      <c r="S38" s="29"/>
      <c r="T38" s="29"/>
      <c r="U38" s="29"/>
      <c r="V38" s="29"/>
      <c r="W38" s="29"/>
      <c r="X38" s="29"/>
      <c r="Y38" s="29"/>
    </row>
    <row r="39" spans="2:25" x14ac:dyDescent="0.2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O39" s="35"/>
      <c r="P39" s="32"/>
      <c r="Q39" s="37"/>
      <c r="R39" s="29"/>
      <c r="S39" s="29"/>
      <c r="T39" s="29"/>
      <c r="U39" s="29"/>
      <c r="V39" s="29"/>
      <c r="W39" s="29"/>
      <c r="X39" s="29"/>
      <c r="Y39" s="29"/>
    </row>
    <row r="40" spans="2:25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O40" s="35"/>
      <c r="P40" s="32"/>
      <c r="Q40" s="37"/>
      <c r="R40" s="29"/>
      <c r="S40" s="29"/>
      <c r="T40" s="29"/>
      <c r="U40" s="29"/>
      <c r="V40" s="29"/>
      <c r="W40" s="29"/>
      <c r="X40" s="29"/>
      <c r="Y40" s="29"/>
    </row>
    <row r="41" spans="2:25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O41" s="35"/>
      <c r="P41" s="32"/>
      <c r="Q41" s="37"/>
    </row>
    <row r="42" spans="2:25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2:25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2:25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25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25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25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2:25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O48" s="2" t="s">
        <v>247</v>
      </c>
      <c r="P48" s="40"/>
      <c r="Q48" s="40"/>
      <c r="R48" s="40"/>
      <c r="S48" s="40"/>
      <c r="T48" s="40"/>
      <c r="U48" s="40"/>
      <c r="V48" s="34"/>
      <c r="W48" s="34"/>
      <c r="X48" s="34"/>
      <c r="Y48" s="34"/>
    </row>
    <row r="49" spans="2:25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2:25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2:25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O51" s="20"/>
      <c r="P51" s="41"/>
      <c r="Q51" s="41"/>
      <c r="R51" s="41"/>
      <c r="S51" s="41"/>
      <c r="T51" s="41"/>
      <c r="U51" s="41"/>
      <c r="V51" s="41"/>
      <c r="W51" s="41"/>
      <c r="X51" s="41"/>
      <c r="Y51" s="20" t="s">
        <v>113</v>
      </c>
    </row>
    <row r="52" spans="2:25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O52" s="35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O53" s="35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5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O54" s="35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2:25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O55" s="35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2:25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O56" s="35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2:25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O57" s="35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2:25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O58" s="35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2:25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O59" s="35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2:25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O60" s="35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2:25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5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2:25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O62" s="35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2:25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Y63" s="29"/>
    </row>
    <row r="64" spans="2:25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O64" s="5" t="s">
        <v>226</v>
      </c>
      <c r="P64" s="6"/>
      <c r="Q64" s="6"/>
      <c r="R64" s="6"/>
      <c r="S64" s="6"/>
      <c r="T64" s="6"/>
      <c r="U64" s="6"/>
      <c r="V64" s="6"/>
      <c r="W64" s="6"/>
      <c r="X64" s="6"/>
    </row>
    <row r="65" spans="2:20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2:20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O66" s="2" t="s">
        <v>248</v>
      </c>
      <c r="P66" s="34"/>
      <c r="Q66" s="34"/>
      <c r="R66" s="34"/>
      <c r="S66" s="34"/>
      <c r="T66" s="34"/>
    </row>
    <row r="67" spans="2:20" x14ac:dyDescent="0.25">
      <c r="B67" s="14" t="s">
        <v>109</v>
      </c>
      <c r="C67" s="35">
        <v>45658</v>
      </c>
      <c r="D67" s="29" t="str">
        <f>"Sales by Sales Rep - "&amp;TEXT(C67,"yyyy")</f>
        <v>Sales by Sales Rep - 2025</v>
      </c>
      <c r="E67" s="29"/>
      <c r="F67" s="29"/>
      <c r="G67" s="29"/>
      <c r="H67" s="29"/>
      <c r="I67" s="29"/>
      <c r="J67" s="29"/>
      <c r="K67" s="29"/>
      <c r="L67" s="29"/>
      <c r="O67" s="34"/>
      <c r="P67" s="34"/>
      <c r="Q67" s="34"/>
      <c r="R67" s="34"/>
      <c r="S67" s="34"/>
      <c r="T67" s="34"/>
    </row>
    <row r="68" spans="2:20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O68" s="4" t="s">
        <v>117</v>
      </c>
      <c r="P68" s="10" t="s">
        <v>249</v>
      </c>
      <c r="Q68" s="10" t="s">
        <v>251</v>
      </c>
      <c r="R68" s="10" t="s">
        <v>119</v>
      </c>
      <c r="S68" s="20"/>
      <c r="T68" s="10" t="s">
        <v>250</v>
      </c>
    </row>
    <row r="69" spans="2:20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O69" s="42"/>
      <c r="P69" s="43"/>
      <c r="Q69" s="43"/>
      <c r="R69" s="43"/>
      <c r="T69" s="43"/>
    </row>
    <row r="70" spans="2:20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O70" s="42"/>
      <c r="P70" s="44"/>
      <c r="Q70" s="44"/>
      <c r="R70" s="44"/>
      <c r="T70" s="44"/>
    </row>
    <row r="71" spans="2:20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O71" s="42"/>
      <c r="P71" s="44"/>
      <c r="Q71" s="44"/>
      <c r="R71" s="44"/>
      <c r="T71" s="44"/>
    </row>
    <row r="72" spans="2:20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O72" s="42"/>
      <c r="P72" s="44"/>
      <c r="Q72" s="44"/>
      <c r="R72" s="44"/>
      <c r="T72" s="44"/>
    </row>
    <row r="73" spans="2:20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O73" s="42"/>
      <c r="P73" s="44"/>
      <c r="Q73" s="44"/>
      <c r="R73" s="44"/>
      <c r="T73" s="44"/>
    </row>
    <row r="74" spans="2:20" x14ac:dyDescent="0.2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O74" s="42"/>
      <c r="P74" s="44"/>
      <c r="Q74" s="44"/>
      <c r="R74" s="44"/>
      <c r="T74" s="44"/>
    </row>
    <row r="75" spans="2:20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O75" s="42"/>
      <c r="P75" s="44"/>
      <c r="Q75" s="44"/>
      <c r="R75" s="44"/>
      <c r="T75" s="44"/>
    </row>
    <row r="76" spans="2:20" x14ac:dyDescent="0.2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O76" s="42"/>
      <c r="P76" s="44"/>
      <c r="Q76" s="44"/>
      <c r="R76" s="44"/>
      <c r="T76" s="44"/>
    </row>
    <row r="77" spans="2:20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O77" s="42"/>
      <c r="P77" s="44"/>
      <c r="Q77" s="44"/>
      <c r="R77" s="44"/>
      <c r="T77" s="44"/>
    </row>
    <row r="78" spans="2:20" x14ac:dyDescent="0.2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O78" s="42"/>
      <c r="P78" s="44"/>
      <c r="Q78" s="44"/>
      <c r="R78" s="44"/>
      <c r="T78" s="44"/>
    </row>
    <row r="79" spans="2:20" x14ac:dyDescent="0.2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O79" s="42"/>
    </row>
    <row r="80" spans="2:20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O80" s="17" t="s">
        <v>252</v>
      </c>
    </row>
    <row r="81" spans="2:15" x14ac:dyDescent="0.2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O81" s="42"/>
    </row>
    <row r="82" spans="2:15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2:15" x14ac:dyDescent="0.2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2:15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2:15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2:15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2:15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2:15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2:15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2:15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</sheetData>
  <dataValidations disablePrompts="1" count="5">
    <dataValidation type="list" allowBlank="1" showInputMessage="1" showErrorMessage="1" sqref="K15" xr:uid="{00000000-0002-0000-0000-000000000000}">
      <formula1>Allowed_Years</formula1>
    </dataValidation>
    <dataValidation type="list" allowBlank="1" showInputMessage="1" showErrorMessage="1" sqref="L5" xr:uid="{00000000-0002-0000-0000-000001000000}">
      <formula1>Rep_Names</formula1>
    </dataValidation>
    <dataValidation type="list" allowBlank="1" showInputMessage="1" showErrorMessage="1" sqref="L8 K16" xr:uid="{00000000-0002-0000-0000-000002000000}">
      <formula1>Allowed_Months</formula1>
    </dataValidation>
    <dataValidation type="list" allowBlank="1" showInputMessage="1" showErrorMessage="1" sqref="K14" xr:uid="{00000000-0002-0000-0000-000003000000}">
      <formula1>Allowed_Regions</formula1>
    </dataValidation>
    <dataValidation type="list" allowBlank="1" showInputMessage="1" showErrorMessage="1" sqref="C67" xr:uid="{B4276E10-B06E-443C-AAF6-A2900402B3CA}">
      <formula1>$O$52:$O$61</formula1>
    </dataValidation>
  </dataValidations>
  <pageMargins left="0.7" right="0.7" top="0.75" bottom="0.75" header="0.3" footer="0.3"/>
  <pageSetup scale="41" orientation="portrait" horizontalDpi="200" verticalDpi="200" r:id="rId1"/>
  <rowBreaks count="1" manualBreakCount="1">
    <brk id="2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EC3BC-7E95-44D2-B57E-E10B8D8478DE}">
  <sheetPr>
    <pageSetUpPr autoPageBreaks="0"/>
  </sheetPr>
  <dimension ref="A1"/>
  <sheetViews>
    <sheetView showGridLines="0" zoomScaleNormal="100" workbookViewId="0">
      <selection activeCell="B2" sqref="B2"/>
    </sheetView>
  </sheetViews>
  <sheetFormatPr defaultRowHeight="15.75" x14ac:dyDescent="0.25"/>
  <cols>
    <col min="1" max="1" width="2.7109375" style="19" customWidth="1"/>
    <col min="2" max="14" width="15.7109375" style="19" customWidth="1"/>
    <col min="15" max="48" width="8" style="19" bestFit="1" customWidth="1"/>
    <col min="49" max="49" width="9" style="19" bestFit="1" customWidth="1"/>
    <col min="50" max="89" width="8" style="19" bestFit="1" customWidth="1"/>
    <col min="90" max="90" width="11.28515625" style="19" bestFit="1" customWidth="1"/>
    <col min="91" max="16384" width="9.140625" style="19"/>
  </cols>
  <sheetData/>
  <pageMargins left="0.7" right="0.7" top="0.75" bottom="0.75" header="0.3" footer="0.3"/>
  <pageSetup scale="41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T a b l e O r d e r _ N e w   P e r s p e c t i v e " > < C u s t o m C o n t e n t > < ! [ C D A T A [ T a b l e 2 , T a b l e 2 4 , T a b l e 1 , T a b l e 4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 2 4 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 R e g i o n s 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 R e g i o n s 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 S a l e s _ R e p s 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 S a l e s _ R e p s 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 C o l u m n s \ H i r e 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 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 C o l u m n s \ A n n u a l   S a l a r y   I n c r e a s e 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 C o l u m n s \ C o m m i s s i o n  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 C o m p a n i e s 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 C o m p a n i e s 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 C o l u m n s \ I n d u s t r y 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 C o l u m n s \ A n n u a l 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 O r d e r s 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 O r d e r s 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 C o l u m n s \ F i r s t 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 C o l u m n s \ L a s t 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 C o l u m n s \ T e l e p h o n e 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 C o l u m n s \ P o s t a l 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 C o l u m n s \ C o m m i s s i o n s 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  ( Y e a r ) 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  ( M o n t h ) 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3186649-515A-4FA8-88E2-DBF4E17A399F}">
  <ds:schemaRefs/>
</ds:datastoreItem>
</file>

<file path=customXml/itemProps2.xml><?xml version="1.0" encoding="utf-8"?>
<ds:datastoreItem xmlns:ds="http://schemas.openxmlformats.org/officeDocument/2006/customXml" ds:itemID="{BD59A823-B127-4081-8E4F-8AC97D591885}">
  <ds:schemaRefs/>
</ds:datastoreItem>
</file>

<file path=customXml/itemProps3.xml><?xml version="1.0" encoding="utf-8"?>
<ds:datastoreItem xmlns:ds="http://schemas.openxmlformats.org/officeDocument/2006/customXml" ds:itemID="{9D02BA6E-DBD2-4005-89AB-1ADD9FA429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Orders</vt:lpstr>
      <vt:lpstr>Sales_Reps</vt:lpstr>
      <vt:lpstr>Companies</vt:lpstr>
      <vt:lpstr>Regions</vt:lpstr>
      <vt:lpstr>Summary</vt:lpstr>
      <vt:lpstr>Pivots</vt:lpstr>
      <vt:lpstr>Orders!Print_Area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2019-08-12T01:59:09Z</dcterms:modified>
</cp:coreProperties>
</file>