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15135" windowHeight="6750" activeTab="1"/>
  </bookViews>
  <sheets>
    <sheet name="INSTRUCTIONS" sheetId="1" r:id="rId1"/>
    <sheet name="Interview-Questions" sheetId="2" r:id="rId2"/>
  </sheets>
  <definedNames>
    <definedName name="_xlfn.IFERROR" hidden="1">#NAME?</definedName>
    <definedName name="Initial_Cash">'Interview-Questions'!$F$11</definedName>
    <definedName name="_xlnm.Print_Area" localSheetId="0">'INSTRUCTIONS'!$A$1:$W$41</definedName>
    <definedName name="_xlnm.Print_Area" localSheetId="1">'Interview-Questions'!$A$1:$W$91</definedName>
    <definedName name="Tax_Rate">'Interview-Questions'!$F$8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BIWS</author>
  </authors>
  <commentList>
    <comment ref="F27" authorId="0">
      <text>
        <r>
          <rPr>
            <b/>
            <sz val="9"/>
            <rFont val="Tahoma"/>
            <family val="2"/>
          </rPr>
          <t>BIWS:</t>
        </r>
        <r>
          <rPr>
            <sz val="9"/>
            <rFont val="Tahoma"/>
            <family val="2"/>
          </rPr>
          <t xml:space="preserve">
This will result in a NEGATIVE because it's an EXPENSE!</t>
        </r>
      </text>
    </comment>
    <comment ref="F30" authorId="0">
      <text>
        <r>
          <rPr>
            <b/>
            <sz val="9"/>
            <rFont val="Tahoma"/>
            <family val="2"/>
          </rPr>
          <t>BIWS:</t>
        </r>
        <r>
          <rPr>
            <sz val="9"/>
            <rFont val="Tahoma"/>
            <family val="2"/>
          </rPr>
          <t xml:space="preserve">
This will result in a NEGATIVE because it's an EXPENSE!</t>
        </r>
      </text>
    </comment>
    <comment ref="F31" authorId="0">
      <text>
        <r>
          <rPr>
            <b/>
            <sz val="9"/>
            <rFont val="Tahoma"/>
            <family val="2"/>
          </rPr>
          <t>BIWS:</t>
        </r>
        <r>
          <rPr>
            <sz val="9"/>
            <rFont val="Tahoma"/>
            <family val="2"/>
          </rPr>
          <t xml:space="preserve">
This will result in a NEGATIVE because it's an EXPENSE!</t>
        </r>
      </text>
    </comment>
  </commentList>
</comments>
</file>

<file path=xl/sharedStrings.xml><?xml version="1.0" encoding="utf-8"?>
<sst xmlns="http://schemas.openxmlformats.org/spreadsheetml/2006/main" count="201" uniqueCount="161">
  <si>
    <t>Gross Profit:</t>
  </si>
  <si>
    <t>Operating Expenses:</t>
  </si>
  <si>
    <t>Operating Income:</t>
  </si>
  <si>
    <t>Pre-Tax Income:</t>
  </si>
  <si>
    <t>Income Tax Provision:</t>
  </si>
  <si>
    <t>Stock-Based Compensation:</t>
  </si>
  <si>
    <t>Current Assets:</t>
  </si>
  <si>
    <t>Total Current Assets:</t>
  </si>
  <si>
    <t>Goodwill:</t>
  </si>
  <si>
    <t>Total Assets:</t>
  </si>
  <si>
    <t>Current Liabilities:</t>
  </si>
  <si>
    <t>Accounts Payable:</t>
  </si>
  <si>
    <t>Total Current Liabilities:</t>
  </si>
  <si>
    <t>Shareholders' Equity:</t>
  </si>
  <si>
    <t>Treasury Stock:</t>
  </si>
  <si>
    <t>Retained Earnings:</t>
  </si>
  <si>
    <t>Total Shareholders' Equity:</t>
  </si>
  <si>
    <t>Cash Flow from Operations:</t>
  </si>
  <si>
    <t>Net Income:</t>
  </si>
  <si>
    <t>Deferred Revenue:</t>
  </si>
  <si>
    <t>Cash Flow from Investing:</t>
  </si>
  <si>
    <t>Cash Flow from Financing:</t>
  </si>
  <si>
    <t>Cash &amp; Cash-Equivalents:</t>
  </si>
  <si>
    <t>Total Liabilities:</t>
  </si>
  <si>
    <t>Cash &amp; Cash Equivalents:</t>
  </si>
  <si>
    <t>Inventory:</t>
  </si>
  <si>
    <t>Accrued Expenses:</t>
  </si>
  <si>
    <t>Income Statement</t>
  </si>
  <si>
    <t>Balance Sheet</t>
  </si>
  <si>
    <t>Accounts Receivable:</t>
  </si>
  <si>
    <t>Long-Term Assets:</t>
  </si>
  <si>
    <t>Assets:</t>
  </si>
  <si>
    <t>Liabilities &amp; Shareholders' Equity:</t>
  </si>
  <si>
    <t>Long-Term Liabilities:</t>
  </si>
  <si>
    <t>Cash Flow Statement</t>
  </si>
  <si>
    <t>Operating Activities:</t>
  </si>
  <si>
    <t>Investing Activities:</t>
  </si>
  <si>
    <t>Capital Expenditures:</t>
  </si>
  <si>
    <t>Financing Activities:</t>
  </si>
  <si>
    <t>Changes in Operating Assets &amp; Liabilities:</t>
  </si>
  <si>
    <t>Tax Rate:</t>
  </si>
  <si>
    <t>Revenue:</t>
  </si>
  <si>
    <t>Depreciation:</t>
  </si>
  <si>
    <t>PP&amp;E Write-Down:</t>
  </si>
  <si>
    <t>Goodwill Impairment:</t>
  </si>
  <si>
    <t>Long-Term Debt:</t>
  </si>
  <si>
    <t>Dividends Issued:</t>
  </si>
  <si>
    <t>Long-Term Investments:</t>
  </si>
  <si>
    <t>Issue New Shares:</t>
  </si>
  <si>
    <t>Initial Cash Balance:</t>
  </si>
  <si>
    <t>3 Financial Statements - Interview Question Model</t>
  </si>
  <si>
    <t>Common Stock &amp; APIC:</t>
  </si>
  <si>
    <t>Interest Income:</t>
  </si>
  <si>
    <t>Amortization of Intangibles:</t>
  </si>
  <si>
    <t>Prepaid Expenses:</t>
  </si>
  <si>
    <t>Short-Term Investments:</t>
  </si>
  <si>
    <t>Plants, Property &amp; Equipment (PP&amp;E):</t>
  </si>
  <si>
    <t>Cash Changes By…</t>
  </si>
  <si>
    <t>Net Income Changes By….</t>
  </si>
  <si>
    <t>Increases By:</t>
  </si>
  <si>
    <t>Decreases By:</t>
  </si>
  <si>
    <t>(Interest Expense):</t>
  </si>
  <si>
    <t>Beginning Cash:</t>
  </si>
  <si>
    <t>Other Intangible Assets:</t>
  </si>
  <si>
    <t>Total Long-Term Assets:</t>
  </si>
  <si>
    <t>Non-Cash Expenses &amp; Other Adjustments:</t>
  </si>
  <si>
    <t>Revolver (Short-Term Debt):</t>
  </si>
  <si>
    <t>Purchase Short-Term Investments:</t>
  </si>
  <si>
    <t>Sell Short-Term Investments:</t>
  </si>
  <si>
    <t>Purchase Long-Term Investments:</t>
  </si>
  <si>
    <t>Sell Long-Term Investments:</t>
  </si>
  <si>
    <t>Total Long-Term Liabilities:</t>
  </si>
  <si>
    <t>Current Portion of Income Taxes:</t>
  </si>
  <si>
    <t>Deferred Portion of Income Taxes:</t>
  </si>
  <si>
    <t>Deferred Income Taxes:</t>
  </si>
  <si>
    <t>Deferred Tax Liability:</t>
  </si>
  <si>
    <t>Total Liabilities &amp; Equity:</t>
  </si>
  <si>
    <t>PP&amp;E Sale Proceeds:</t>
  </si>
  <si>
    <t>Issue Long-Term Debt:</t>
  </si>
  <si>
    <t>Repay Long-Term Debt:</t>
  </si>
  <si>
    <t>Issue Short-Term Debt:</t>
  </si>
  <si>
    <t>Repay Short-Term Debt:</t>
  </si>
  <si>
    <t>Repurchase Shares:</t>
  </si>
  <si>
    <t>(Gain) / Loss on Sale of ST Investments:</t>
  </si>
  <si>
    <t>Gain / (Loss) on Sale of ST Investments:</t>
  </si>
  <si>
    <t>Cost of Goods Sold (COGS):</t>
  </si>
  <si>
    <t>Decreases By (This represents a COGS increase):</t>
  </si>
  <si>
    <t>Revenue Increases By:</t>
  </si>
  <si>
    <t>Operating Expenses Increases By:</t>
  </si>
  <si>
    <t>Balance Sheet Line Items:</t>
  </si>
  <si>
    <t>Income Statement Line Items (COGS Handled via Inventory):</t>
  </si>
  <si>
    <t>Depreciation Increases By:</t>
  </si>
  <si>
    <t>Stock-Based Compensation Increases By:</t>
  </si>
  <si>
    <t>Interest Income Increases By:</t>
  </si>
  <si>
    <t>Interest Expense Increases By:</t>
  </si>
  <si>
    <t>Amortization of Intangibles Increases By:</t>
  </si>
  <si>
    <t>Goodwill Impairment Increases By:</t>
  </si>
  <si>
    <t>PP&amp;E Write-Down Increases By:</t>
  </si>
  <si>
    <t>Cash Flow Statement Line Items:</t>
  </si>
  <si>
    <t>Deferred Income Taxes Increases By:</t>
  </si>
  <si>
    <t>Purchase Short-Term Investments Increases By:</t>
  </si>
  <si>
    <t>Sell Short-Term Investments Increases By:</t>
  </si>
  <si>
    <t>Purchase Long-Term Investments Increases By:</t>
  </si>
  <si>
    <t>Sell Long-Term Investments Increases By:</t>
  </si>
  <si>
    <t>Capital Expenditures Increases By:</t>
  </si>
  <si>
    <t>PP&amp;E Sale Proceeds Increases By:</t>
  </si>
  <si>
    <t>Dividends Issued Increases By:</t>
  </si>
  <si>
    <t>Issue Long-Term Debt Increases By:</t>
  </si>
  <si>
    <t>Repay Long-Term Debt Increases By:</t>
  </si>
  <si>
    <t>Issue Short-Term Debt Increases By:</t>
  </si>
  <si>
    <t>Repay Short-Term Debt Increases By:</t>
  </si>
  <si>
    <t>Repurchase Shares Increases By:</t>
  </si>
  <si>
    <t>Issue New Shares Increases By:</t>
  </si>
  <si>
    <t>Accumulated Other Compr. Income:</t>
  </si>
  <si>
    <t>Balance Sheet Balanced?</t>
  </si>
  <si>
    <t>Assumptions &amp; Model Output</t>
  </si>
  <si>
    <t>Assumptions:</t>
  </si>
  <si>
    <t>Gain / (Loss) on Sale of ST Investments Changes By:</t>
  </si>
  <si>
    <t>Assets Side Changes By…</t>
  </si>
  <si>
    <t>Liabilities &amp; Equity Side Changes By…</t>
  </si>
  <si>
    <t>Balance Sheet Still Balanced?</t>
  </si>
  <si>
    <t>Gain / (Loss) on Sale of PP&amp;E:</t>
  </si>
  <si>
    <t>(Gain) / Loss on Sale of PP&amp;E:</t>
  </si>
  <si>
    <t>Gain / (Loss) on Sale of PP&amp;E Changes By:</t>
  </si>
  <si>
    <t>Interview Questions - Possible Scenarios, by Statement</t>
  </si>
  <si>
    <t>Before</t>
  </si>
  <si>
    <t>Changes</t>
  </si>
  <si>
    <t>After</t>
  </si>
  <si>
    <t>Period</t>
  </si>
  <si>
    <t>Current</t>
  </si>
  <si>
    <r>
      <t xml:space="preserve">First off, note that this model </t>
    </r>
    <r>
      <rPr>
        <b/>
        <sz val="11"/>
        <color indexed="8"/>
        <rFont val="Calibri"/>
        <family val="2"/>
      </rPr>
      <t>can and will "break"</t>
    </r>
    <r>
      <rPr>
        <sz val="11"/>
        <color theme="1"/>
        <rFont val="Calibri"/>
        <family val="2"/>
      </rPr>
      <t xml:space="preserve"> under the appropriate conditions.</t>
    </r>
  </si>
  <si>
    <t>So stick to relatively standard numbers, make sure nothing too crazy happens, and focus on 1 or 2 changes at a time - those are, by far, the most likely interview questions anyway.</t>
  </si>
  <si>
    <t>If you really want, you can remove data validation and allow for decreases… at your own peril, because that can create problems.</t>
  </si>
  <si>
    <r>
      <t>Depreciation and Amortization:</t>
    </r>
    <r>
      <rPr>
        <sz val="11"/>
        <color theme="1"/>
        <rFont val="Calibri"/>
        <family val="2"/>
      </rPr>
      <t xml:space="preserve"> Make sure that these do NOT exceed the PP&amp;E balance and the Other Intangible Assets number, respectively. Otherwise you'll get negatives, which makes no sense.</t>
    </r>
  </si>
  <si>
    <r>
      <t>Interest Income and Interest Expense:</t>
    </r>
    <r>
      <rPr>
        <sz val="11"/>
        <color theme="1"/>
        <rFont val="Calibri"/>
        <family val="2"/>
      </rPr>
      <t xml:space="preserve"> Interest Income always needs to be positive, and Interest Expense always needs to be negative.</t>
    </r>
  </si>
  <si>
    <r>
      <rPr>
        <b/>
        <sz val="11"/>
        <color indexed="8"/>
        <rFont val="Calibri"/>
        <family val="2"/>
      </rPr>
      <t>Gain / (Loss) on Sale of PP&amp;E:</t>
    </r>
    <r>
      <rPr>
        <sz val="11"/>
        <color theme="1"/>
        <rFont val="Calibri"/>
        <family val="2"/>
      </rPr>
      <t xml:space="preserve"> Can be positive or negative. You MUST have an accompanying change in PP&amp;E Sale Proceeds for this one to make sense. Otherwise, it's just a Write-Up or Write-Down.</t>
    </r>
  </si>
  <si>
    <r>
      <t>Gain / (Loss) on Sale of ST Investments:</t>
    </r>
    <r>
      <rPr>
        <sz val="11"/>
        <color theme="1"/>
        <rFont val="Calibri"/>
        <family val="2"/>
      </rPr>
      <t xml:space="preserve"> Can be positive or negative. You MUST have an accompanying change in Sell Short-Term Investments for this one to make sense. Otherwise, it's just a Write-Up or Write-Down.</t>
    </r>
  </si>
  <si>
    <t>You'll see that MANY items on the Income Statement and Cash Flow Statement are $0 initially.</t>
  </si>
  <si>
    <t>I've taught this material for years now, and I've seen repeatedly that it is MUCH more confusing to understand the changes when they're not $0 initially.</t>
  </si>
  <si>
    <r>
      <t xml:space="preserve">No, it's not realistic, but this exercise is all about </t>
    </r>
    <r>
      <rPr>
        <b/>
        <sz val="11"/>
        <color indexed="8"/>
        <rFont val="Calibri"/>
        <family val="2"/>
      </rPr>
      <t>conceptual understanding</t>
    </r>
    <r>
      <rPr>
        <sz val="11"/>
        <color theme="1"/>
        <rFont val="Calibri"/>
        <family val="2"/>
      </rPr>
      <t xml:space="preserve"> - and that is much easier when these items are $0 to begin with.</t>
    </r>
  </si>
  <si>
    <t>Most of these changes are modeled as INCREASES because that is how most interview questions are phrased.</t>
  </si>
  <si>
    <r>
      <t xml:space="preserve">A few notes / restrictions / comments on </t>
    </r>
    <r>
      <rPr>
        <b/>
        <sz val="11"/>
        <color indexed="8"/>
        <rFont val="Calibri"/>
        <family val="2"/>
      </rPr>
      <t>specific items</t>
    </r>
    <r>
      <rPr>
        <sz val="11"/>
        <color theme="1"/>
        <rFont val="Calibri"/>
        <family val="2"/>
      </rPr>
      <t xml:space="preserve"> here:</t>
    </r>
  </si>
  <si>
    <r>
      <t>Goodwill Impairment:</t>
    </r>
    <r>
      <rPr>
        <sz val="11"/>
        <color theme="1"/>
        <rFont val="Calibri"/>
        <family val="2"/>
      </rPr>
      <t xml:space="preserve"> Must be positive because this is always an expense on the IS. This will directly reduce Goodwill, but produce a tax savings (in this simplified example - not necessarily in real life).</t>
    </r>
  </si>
  <si>
    <r>
      <t>PP&amp;E Write-Down:</t>
    </r>
    <r>
      <rPr>
        <sz val="11"/>
        <color theme="1"/>
        <rFont val="Calibri"/>
        <family val="2"/>
      </rPr>
      <t xml:space="preserve"> Must be positive because this is always an expense on the IS. This will directly reduce PP&amp;E, but produce a tax savings (in this simplified example - not necessarily in real life).</t>
    </r>
  </si>
  <si>
    <r>
      <t>Deferred Income Taxes:</t>
    </r>
    <r>
      <rPr>
        <sz val="11"/>
        <color theme="1"/>
        <rFont val="Calibri"/>
        <family val="2"/>
      </rPr>
      <t xml:space="preserve"> These MUST be less than the total Income Tax Provision for the year. So if total Income Taxes are $400 and you set this to $500, it won't make sense. Don't do that. These are a PORTION of the total taxes.</t>
    </r>
  </si>
  <si>
    <t>Once again, don't enter number so big that you make these negative. If Inventory is $100 and you assume that it decreases by $200, that would not make any sense.</t>
  </si>
  <si>
    <r>
      <t xml:space="preserve">Unfortunately, due to the way Excel's data validation function works, it is </t>
    </r>
    <r>
      <rPr>
        <b/>
        <sz val="11"/>
        <color indexed="8"/>
        <rFont val="Calibri"/>
        <family val="2"/>
      </rPr>
      <t>impossible</t>
    </r>
    <r>
      <rPr>
        <sz val="11"/>
        <color theme="1"/>
        <rFont val="Calibri"/>
        <family val="2"/>
      </rPr>
      <t xml:space="preserve"> to error-check every single condition that might result in errors or weird numbers.</t>
    </r>
  </si>
  <si>
    <t>Income Statement Items:</t>
  </si>
  <si>
    <t>These must all be positives. They are separated into Increases or Decreases for VERY specific reasons - because an Increase vs. a Decrease means something quite different for these.</t>
  </si>
  <si>
    <t>Cash Flow Statement Items:</t>
  </si>
  <si>
    <t>Similar rules as above - these must all be positive. Purchases and Sales are separated because they work differently - Purchases represent cash outflows, and Sales represent cash inflows.</t>
  </si>
  <si>
    <t>Some of these items may not have hard limitations - for example, you can assume a huge number for new share issuances.</t>
  </si>
  <si>
    <t>But others DO have hard limitations - you can't sell off more PP&amp;E than you actually have, for example - so be careful with the numbers you select.</t>
  </si>
  <si>
    <t>Instructions on How to Use This "Interview Question" 3-Statement Model:</t>
  </si>
  <si>
    <t>Shareholders' Equity Changes By…</t>
  </si>
  <si>
    <t>($ in Millions)</t>
  </si>
  <si>
    <t>Here's What Happens on the Statements…</t>
  </si>
  <si>
    <t>Start of</t>
  </si>
  <si>
    <t>End of Current</t>
  </si>
  <si>
    <t>Increase / (Decrease) in Cash:</t>
  </si>
  <si>
    <t>Operational Balance Sheet Line Items: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</si>
</sst>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0_);[Red]\(&quot;$&quot;#,##0.0000\)"/>
    <numFmt numFmtId="167" formatCode="&quot;$&quot;#,##0.00"/>
    <numFmt numFmtId="168" formatCode="0.0%;[Red]\(0.0%\)"/>
    <numFmt numFmtId="169" formatCode="&quot;$&quot;#,##0.000_);[Red]\(&quot;$&quot;#,##0.000\)"/>
    <numFmt numFmtId="170" formatCode="&quot;$&quot;#,##0.000"/>
    <numFmt numFmtId="171" formatCode="0.0;[Red]\(0.0\)"/>
    <numFmt numFmtId="172" formatCode="&quot;$&quot;#,##0.0_);[Red]\(&quot;$&quot;#,##0.0\)"/>
    <numFmt numFmtId="173" formatCode="&quot;$&quot;#,##0_);\(&quot;$&quot;#,##0\);&quot;OK!&quot;;&quot;ERROR&quot;"/>
    <numFmt numFmtId="174" formatCode="&quot;$&quot;#,##0.0"/>
    <numFmt numFmtId="175" formatCode="&quot;$&quot;#,##0.0_);\(&quot;$&quot;#,##0.0\)"/>
    <numFmt numFmtId="176" formatCode="&quot;$&quot;#,##0.0000"/>
    <numFmt numFmtId="177" formatCode="&quot;$&quot;#,##0.000_);\(&quot;$&quot;#,##0.000\)"/>
    <numFmt numFmtId="178" formatCode="[$-409]dddd\,\ mmmm\ dd\,\ yyyy"/>
    <numFmt numFmtId="179" formatCode="0.0\ \x;[Red]\ 0.0\ \x"/>
    <numFmt numFmtId="180" formatCode="0.0"/>
    <numFmt numFmtId="181" formatCode="#,##0.0"/>
    <numFmt numFmtId="182" formatCode="#,##0.000"/>
    <numFmt numFmtId="183" formatCode="&quot;$&quot;#,##0.00000_);[Red]\(&quot;$&quot;#,##0.00000\)"/>
    <numFmt numFmtId="184" formatCode="_(&quot;$&quot;* #,##0.0_);_(&quot;$&quot;* \(#,##0.0\);_(&quot;$&quot;* &quot;-&quot;?_);_(@_)"/>
    <numFmt numFmtId="185" formatCode="_(* #,##0.0_);_(* \(#,##0.0\);_(* &quot;-&quot;?_);_(@_)"/>
    <numFmt numFmtId="186" formatCode="0.0\ \x"/>
    <numFmt numFmtId="187" formatCode="#,##0.00000"/>
    <numFmt numFmtId="188" formatCode="[$¥-411]#,##0.00"/>
    <numFmt numFmtId="189" formatCode="[$¥-411]#,##0"/>
    <numFmt numFmtId="190" formatCode="[$¥-411]#,##0.0"/>
    <numFmt numFmtId="191" formatCode="[$HKD]\ #,##0.0"/>
    <numFmt numFmtId="192" formatCode="m/d/yyyy;@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%;\(0.00%\)"/>
    <numFmt numFmtId="199" formatCode="0.0%;\(0.0%\)"/>
    <numFmt numFmtId="200" formatCode="0.0;\(0.0%\)"/>
    <numFmt numFmtId="201" formatCode="&quot;L + &quot;\ ##"/>
    <numFmt numFmtId="202" formatCode="&quot;L + &quot;\ 0.0%"/>
    <numFmt numFmtId="203" formatCode="&quot;L + &quot;\ ##.##"/>
    <numFmt numFmtId="204" formatCode="0.0\ \x;[Red]\ \(0.0\ \x\)"/>
    <numFmt numFmtId="205" formatCode="[$-409]h:mm:ss\ AM/PM"/>
    <numFmt numFmtId="206" formatCode="&quot;no&quot;;&quot;yes&quot;"/>
    <numFmt numFmtId="207" formatCode="&quot;no&quot;;;&quot;yes&quot;"/>
    <numFmt numFmtId="208" formatCode="&quot;yes&quot;;;&quot;no&quot;"/>
    <numFmt numFmtId="209" formatCode="&quot;Yes&quot;;;&quot;No&quot;"/>
    <numFmt numFmtId="210" formatCode="0.00\ \x"/>
    <numFmt numFmtId="211" formatCode="0.00\ \x;[Red]\ 0.00\ \x"/>
    <numFmt numFmtId="212" formatCode="#,##0.0_);[Red]\(#,##0.0\)"/>
    <numFmt numFmtId="213" formatCode="0.00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i/>
      <sz val="11"/>
      <color indexed="17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  <font>
      <i/>
      <sz val="11"/>
      <color rgb="FF00B050"/>
      <name val="Calibri"/>
      <family val="2"/>
    </font>
    <font>
      <sz val="11"/>
      <color rgb="FF00B050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0" xfId="0" applyBorder="1" applyAlignment="1">
      <alignment horizontal="centerContinuous"/>
    </xf>
    <xf numFmtId="0" fontId="43" fillId="0" borderId="12" xfId="0" applyFont="1" applyBorder="1" applyAlignment="1">
      <alignment/>
    </xf>
    <xf numFmtId="0" fontId="0" fillId="0" borderId="13" xfId="0" applyBorder="1" applyAlignment="1">
      <alignment/>
    </xf>
    <xf numFmtId="165" fontId="24" fillId="0" borderId="0" xfId="0" applyNumberFormat="1" applyFont="1" applyBorder="1" applyAlignment="1">
      <alignment/>
    </xf>
    <xf numFmtId="165" fontId="45" fillId="0" borderId="0" xfId="0" applyNumberFormat="1" applyFont="1" applyBorder="1" applyAlignment="1">
      <alignment/>
    </xf>
    <xf numFmtId="165" fontId="24" fillId="0" borderId="13" xfId="0" applyNumberFormat="1" applyFon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/>
    </xf>
    <xf numFmtId="0" fontId="43" fillId="0" borderId="10" xfId="0" applyFont="1" applyBorder="1" applyAlignment="1">
      <alignment horizontal="left" indent="1"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168" fontId="46" fillId="0" borderId="0" xfId="0" applyNumberFormat="1" applyFont="1" applyBorder="1" applyAlignment="1">
      <alignment/>
    </xf>
    <xf numFmtId="6" fontId="43" fillId="0" borderId="14" xfId="0" applyNumberFormat="1" applyFont="1" applyBorder="1" applyAlignment="1">
      <alignment/>
    </xf>
    <xf numFmtId="6" fontId="43" fillId="0" borderId="15" xfId="0" applyNumberFormat="1" applyFont="1" applyBorder="1" applyAlignment="1">
      <alignment/>
    </xf>
    <xf numFmtId="6" fontId="0" fillId="0" borderId="0" xfId="0" applyNumberFormat="1" applyAlignment="1">
      <alignment/>
    </xf>
    <xf numFmtId="6" fontId="47" fillId="0" borderId="14" xfId="0" applyNumberFormat="1" applyFont="1" applyBorder="1" applyAlignment="1">
      <alignment/>
    </xf>
    <xf numFmtId="6" fontId="24" fillId="0" borderId="0" xfId="0" applyNumberFormat="1" applyFont="1" applyBorder="1" applyAlignment="1">
      <alignment/>
    </xf>
    <xf numFmtId="6" fontId="27" fillId="0" borderId="0" xfId="0" applyNumberFormat="1" applyFont="1" applyBorder="1" applyAlignment="1">
      <alignment/>
    </xf>
    <xf numFmtId="6" fontId="24" fillId="0" borderId="14" xfId="0" applyNumberFormat="1" applyFont="1" applyBorder="1" applyAlignment="1">
      <alignment/>
    </xf>
    <xf numFmtId="6" fontId="45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6" fontId="24" fillId="0" borderId="0" xfId="0" applyNumberFormat="1" applyFont="1" applyAlignment="1">
      <alignment/>
    </xf>
    <xf numFmtId="6" fontId="24" fillId="0" borderId="13" xfId="0" applyNumberFormat="1" applyFont="1" applyBorder="1" applyAlignment="1">
      <alignment/>
    </xf>
    <xf numFmtId="5" fontId="27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left"/>
    </xf>
    <xf numFmtId="6" fontId="43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43" fillId="0" borderId="10" xfId="0" applyFont="1" applyBorder="1" applyAlignment="1">
      <alignment horizontal="centerContinuous"/>
    </xf>
    <xf numFmtId="6" fontId="47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24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3" fillId="0" borderId="0" xfId="0" applyFont="1" applyAlignment="1">
      <alignment horizontal="centerContinuous"/>
    </xf>
    <xf numFmtId="0" fontId="43" fillId="0" borderId="0" xfId="0" applyFont="1" applyBorder="1" applyAlignment="1">
      <alignment horizontal="centerContinuous"/>
    </xf>
    <xf numFmtId="6" fontId="45" fillId="0" borderId="0" xfId="0" applyNumberFormat="1" applyFont="1" applyBorder="1" applyAlignment="1">
      <alignment/>
    </xf>
    <xf numFmtId="6" fontId="43" fillId="0" borderId="13" xfId="0" applyNumberFormat="1" applyFont="1" applyBorder="1" applyAlignment="1">
      <alignment/>
    </xf>
    <xf numFmtId="165" fontId="45" fillId="0" borderId="13" xfId="0" applyNumberFormat="1" applyFont="1" applyBorder="1" applyAlignment="1">
      <alignment/>
    </xf>
    <xf numFmtId="168" fontId="27" fillId="0" borderId="10" xfId="0" applyNumberFormat="1" applyFont="1" applyBorder="1" applyAlignment="1">
      <alignment horizontal="left" indent="1"/>
    </xf>
    <xf numFmtId="168" fontId="24" fillId="0" borderId="10" xfId="0" applyNumberFormat="1" applyFont="1" applyBorder="1" applyAlignment="1">
      <alignment horizontal="centerContinuous"/>
    </xf>
    <xf numFmtId="8" fontId="43" fillId="0" borderId="0" xfId="0" applyNumberFormat="1" applyFont="1" applyBorder="1" applyAlignment="1">
      <alignment horizontal="centerContinuous"/>
    </xf>
    <xf numFmtId="8" fontId="43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9" fontId="47" fillId="0" borderId="0" xfId="0" applyNumberFormat="1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6" fontId="27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 indent="1"/>
    </xf>
    <xf numFmtId="6" fontId="48" fillId="0" borderId="0" xfId="0" applyNumberFormat="1" applyFont="1" applyBorder="1" applyAlignment="1">
      <alignment/>
    </xf>
    <xf numFmtId="6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48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165" fontId="43" fillId="0" borderId="0" xfId="0" applyNumberFormat="1" applyFont="1" applyBorder="1" applyAlignment="1">
      <alignment/>
    </xf>
    <xf numFmtId="0" fontId="4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3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4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9" fontId="48" fillId="0" borderId="0" xfId="0" applyNumberFormat="1" applyFont="1" applyBorder="1" applyAlignment="1">
      <alignment/>
    </xf>
    <xf numFmtId="0" fontId="24" fillId="0" borderId="14" xfId="0" applyFont="1" applyBorder="1" applyAlignment="1">
      <alignment horizontal="center"/>
    </xf>
    <xf numFmtId="165" fontId="45" fillId="0" borderId="14" xfId="0" applyNumberFormat="1" applyFont="1" applyBorder="1" applyAlignment="1">
      <alignment/>
    </xf>
    <xf numFmtId="5" fontId="27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 horizontal="left" indent="1"/>
    </xf>
    <xf numFmtId="42" fontId="27" fillId="0" borderId="0" xfId="0" applyNumberFormat="1" applyFont="1" applyBorder="1" applyAlignment="1">
      <alignment/>
    </xf>
    <xf numFmtId="42" fontId="48" fillId="0" borderId="0" xfId="0" applyNumberFormat="1" applyFont="1" applyBorder="1" applyAlignment="1">
      <alignment/>
    </xf>
    <xf numFmtId="41" fontId="48" fillId="0" borderId="0" xfId="0" applyNumberFormat="1" applyFont="1" applyBorder="1" applyAlignment="1">
      <alignment/>
    </xf>
    <xf numFmtId="41" fontId="27" fillId="0" borderId="0" xfId="0" applyNumberFormat="1" applyFont="1" applyBorder="1" applyAlignment="1">
      <alignment/>
    </xf>
    <xf numFmtId="42" fontId="43" fillId="0" borderId="0" xfId="0" applyNumberFormat="1" applyFont="1" applyAlignment="1">
      <alignment/>
    </xf>
    <xf numFmtId="41" fontId="0" fillId="0" borderId="0" xfId="0" applyNumberFormat="1" applyBorder="1" applyAlignment="1">
      <alignment/>
    </xf>
    <xf numFmtId="6" fontId="43" fillId="0" borderId="0" xfId="0" applyNumberFormat="1" applyFont="1" applyBorder="1" applyAlignment="1">
      <alignment horizontal="centerContinuous"/>
    </xf>
    <xf numFmtId="6" fontId="24" fillId="0" borderId="0" xfId="0" applyNumberFormat="1" applyFont="1" applyBorder="1" applyAlignment="1">
      <alignment horizontal="centerContinuous"/>
    </xf>
    <xf numFmtId="41" fontId="24" fillId="0" borderId="0" xfId="0" applyNumberFormat="1" applyFont="1" applyBorder="1" applyAlignment="1">
      <alignment/>
    </xf>
    <xf numFmtId="41" fontId="43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2" fontId="49" fillId="0" borderId="0" xfId="0" applyNumberFormat="1" applyFont="1" applyBorder="1" applyAlignment="1">
      <alignment/>
    </xf>
    <xf numFmtId="42" fontId="24" fillId="0" borderId="0" xfId="0" applyNumberFormat="1" applyFont="1" applyBorder="1" applyAlignment="1">
      <alignment/>
    </xf>
    <xf numFmtId="41" fontId="43" fillId="0" borderId="1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2" fontId="43" fillId="0" borderId="16" xfId="0" applyNumberFormat="1" applyFont="1" applyBorder="1" applyAlignment="1">
      <alignment/>
    </xf>
    <xf numFmtId="41" fontId="24" fillId="0" borderId="13" xfId="0" applyNumberFormat="1" applyFont="1" applyBorder="1" applyAlignment="1">
      <alignment/>
    </xf>
    <xf numFmtId="0" fontId="0" fillId="0" borderId="10" xfId="0" applyBorder="1" applyAlignment="1">
      <alignment horizontal="left" indent="2"/>
    </xf>
    <xf numFmtId="42" fontId="43" fillId="0" borderId="0" xfId="0" applyNumberFormat="1" applyFont="1" applyBorder="1" applyAlignment="1">
      <alignment/>
    </xf>
    <xf numFmtId="42" fontId="48" fillId="0" borderId="18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3" fillId="0" borderId="0" xfId="0" applyFont="1" applyFill="1" applyBorder="1" applyAlignment="1">
      <alignment/>
    </xf>
    <xf numFmtId="0" fontId="0" fillId="0" borderId="16" xfId="0" applyBorder="1" applyAlignment="1">
      <alignment horizontal="left" indent="1"/>
    </xf>
    <xf numFmtId="173" fontId="43" fillId="0" borderId="0" xfId="0" applyNumberFormat="1" applyFont="1" applyBorder="1" applyAlignment="1">
      <alignment/>
    </xf>
    <xf numFmtId="0" fontId="2" fillId="33" borderId="13" xfId="0" applyFont="1" applyFill="1" applyBorder="1" applyAlignment="1">
      <alignment horizontal="left"/>
    </xf>
    <xf numFmtId="42" fontId="48" fillId="0" borderId="16" xfId="0" applyNumberFormat="1" applyFont="1" applyBorder="1" applyAlignment="1">
      <alignment/>
    </xf>
    <xf numFmtId="9" fontId="48" fillId="0" borderId="16" xfId="0" applyNumberFormat="1" applyFont="1" applyBorder="1" applyAlignment="1">
      <alignment/>
    </xf>
    <xf numFmtId="41" fontId="27" fillId="0" borderId="0" xfId="0" applyNumberFormat="1" applyFont="1" applyAlignment="1">
      <alignment/>
    </xf>
    <xf numFmtId="173" fontId="0" fillId="0" borderId="16" xfId="0" applyNumberFormat="1" applyFont="1" applyBorder="1" applyAlignment="1">
      <alignment/>
    </xf>
    <xf numFmtId="0" fontId="12" fillId="33" borderId="11" xfId="0" applyFont="1" applyFill="1" applyBorder="1" applyAlignment="1">
      <alignment horizontal="left"/>
    </xf>
    <xf numFmtId="0" fontId="24" fillId="0" borderId="0" xfId="0" applyFont="1" applyBorder="1" applyAlignment="1">
      <alignment horizontal="centerContinuous"/>
    </xf>
    <xf numFmtId="0" fontId="24" fillId="0" borderId="16" xfId="0" applyFont="1" applyBorder="1" applyAlignment="1">
      <alignment horizontal="centerContinuous"/>
    </xf>
    <xf numFmtId="9" fontId="48" fillId="0" borderId="14" xfId="0" applyNumberFormat="1" applyFont="1" applyBorder="1" applyAlignment="1">
      <alignment/>
    </xf>
    <xf numFmtId="6" fontId="48" fillId="0" borderId="14" xfId="0" applyNumberFormat="1" applyFont="1" applyBorder="1" applyAlignment="1">
      <alignment/>
    </xf>
    <xf numFmtId="6" fontId="48" fillId="0" borderId="15" xfId="0" applyNumberFormat="1" applyFont="1" applyBorder="1" applyAlignment="1">
      <alignment/>
    </xf>
    <xf numFmtId="6" fontId="24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0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41"/>
  <sheetViews>
    <sheetView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</cols>
  <sheetData>
    <row r="2" ht="15">
      <c r="B2" s="40" t="s">
        <v>153</v>
      </c>
    </row>
    <row r="4" ht="15">
      <c r="B4" t="s">
        <v>130</v>
      </c>
    </row>
    <row r="5" ht="15">
      <c r="B5" t="s">
        <v>146</v>
      </c>
    </row>
    <row r="7" ht="15">
      <c r="B7" t="s">
        <v>131</v>
      </c>
    </row>
    <row r="9" ht="15">
      <c r="B9" t="s">
        <v>137</v>
      </c>
    </row>
    <row r="10" ht="15">
      <c r="B10" t="s">
        <v>138</v>
      </c>
    </row>
    <row r="11" ht="15">
      <c r="B11" t="s">
        <v>139</v>
      </c>
    </row>
    <row r="13" ht="15">
      <c r="B13" t="s">
        <v>140</v>
      </c>
    </row>
    <row r="14" ht="15">
      <c r="B14" t="s">
        <v>132</v>
      </c>
    </row>
    <row r="16" ht="15">
      <c r="B16" t="s">
        <v>141</v>
      </c>
    </row>
    <row r="18" ht="15">
      <c r="B18" s="40" t="s">
        <v>147</v>
      </c>
    </row>
    <row r="20" ht="15">
      <c r="B20" s="40" t="s">
        <v>133</v>
      </c>
    </row>
    <row r="21" ht="15">
      <c r="B21" s="40" t="s">
        <v>134</v>
      </c>
    </row>
    <row r="23" ht="15">
      <c r="B23" s="77" t="s">
        <v>135</v>
      </c>
    </row>
    <row r="24" ht="15">
      <c r="B24" s="32" t="s">
        <v>136</v>
      </c>
    </row>
    <row r="25" ht="15">
      <c r="B25" s="77"/>
    </row>
    <row r="26" ht="15">
      <c r="B26" s="32" t="s">
        <v>142</v>
      </c>
    </row>
    <row r="27" ht="15">
      <c r="B27" s="32" t="s">
        <v>143</v>
      </c>
    </row>
    <row r="28" ht="15">
      <c r="B28" s="27"/>
    </row>
    <row r="29" ht="15">
      <c r="B29" s="32" t="s">
        <v>144</v>
      </c>
    </row>
    <row r="31" ht="15">
      <c r="B31" s="71" t="s">
        <v>89</v>
      </c>
    </row>
    <row r="32" ht="15">
      <c r="B32" s="4"/>
    </row>
    <row r="33" ht="15">
      <c r="B33" s="4" t="s">
        <v>148</v>
      </c>
    </row>
    <row r="34" ht="15">
      <c r="B34" s="4" t="s">
        <v>145</v>
      </c>
    </row>
    <row r="35" ht="15">
      <c r="B35" s="4"/>
    </row>
    <row r="36" ht="15">
      <c r="B36" s="40" t="s">
        <v>149</v>
      </c>
    </row>
    <row r="37" ht="15">
      <c r="B37" s="4"/>
    </row>
    <row r="38" ht="15">
      <c r="B38" s="125" t="s">
        <v>150</v>
      </c>
    </row>
    <row r="39" ht="15">
      <c r="B39" s="125" t="s">
        <v>151</v>
      </c>
    </row>
    <row r="40" ht="15">
      <c r="B40" s="125" t="s">
        <v>152</v>
      </c>
    </row>
    <row r="41" ht="15">
      <c r="B41" s="4"/>
    </row>
  </sheetData>
  <sheetProtection/>
  <printOptions/>
  <pageMargins left="0.7" right="0.7" top="0.75" bottom="0.75" header="0.3" footer="0.3"/>
  <pageSetup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1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4" width="12.7109375" style="0" customWidth="1"/>
    <col min="5" max="6" width="9.140625" style="0" customWidth="1"/>
    <col min="7" max="8" width="2.7109375" style="0" customWidth="1"/>
    <col min="9" max="11" width="12.7109375" style="0" customWidth="1"/>
    <col min="12" max="13" width="9.140625" style="0" customWidth="1"/>
    <col min="15" max="16" width="2.7109375" style="0" customWidth="1"/>
    <col min="17" max="19" width="12.7109375" style="0" customWidth="1"/>
    <col min="22" max="22" width="2.7109375" style="0" customWidth="1"/>
  </cols>
  <sheetData>
    <row r="2" ht="15">
      <c r="B2" s="40" t="s">
        <v>50</v>
      </c>
    </row>
    <row r="3" ht="15">
      <c r="B3" s="75" t="s">
        <v>155</v>
      </c>
    </row>
    <row r="4" ht="15">
      <c r="B4" s="75"/>
    </row>
    <row r="5" spans="2:22" ht="15">
      <c r="B5" s="118" t="s">
        <v>115</v>
      </c>
      <c r="C5" s="43"/>
      <c r="D5" s="43"/>
      <c r="E5" s="44"/>
      <c r="F5" s="44"/>
      <c r="G5" s="44"/>
      <c r="H5" s="44"/>
      <c r="I5" s="113"/>
      <c r="J5" s="43"/>
      <c r="K5" s="43"/>
      <c r="L5" s="43"/>
      <c r="M5" s="44"/>
      <c r="N5" s="44"/>
      <c r="O5" s="45"/>
      <c r="P5" s="42"/>
      <c r="Q5" s="42"/>
      <c r="R5" s="42"/>
      <c r="S5" s="42"/>
      <c r="T5" s="42"/>
      <c r="U5" s="42"/>
      <c r="V5" s="42"/>
    </row>
    <row r="6" spans="2:22" ht="15"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6"/>
      <c r="P6" s="61"/>
      <c r="Q6" s="61"/>
      <c r="R6" s="61"/>
      <c r="S6" s="61"/>
      <c r="T6" s="61"/>
      <c r="U6" s="61"/>
      <c r="V6" s="61"/>
    </row>
    <row r="7" spans="2:22" ht="15">
      <c r="B7" s="3" t="s">
        <v>116</v>
      </c>
      <c r="C7" s="27"/>
      <c r="D7" s="27"/>
      <c r="E7" s="27"/>
      <c r="F7" s="27"/>
      <c r="G7" s="27"/>
      <c r="H7" s="27"/>
      <c r="I7" s="71" t="s">
        <v>156</v>
      </c>
      <c r="J7" s="27"/>
      <c r="K7" s="27"/>
      <c r="L7" s="27"/>
      <c r="M7" s="27"/>
      <c r="N7" s="27"/>
      <c r="O7" s="26"/>
      <c r="P7" s="61"/>
      <c r="Q7" s="61"/>
      <c r="R7" s="61"/>
      <c r="S7" s="61"/>
      <c r="T7" s="61"/>
      <c r="U7" s="61"/>
      <c r="V7" s="61"/>
    </row>
    <row r="8" spans="2:22" ht="15">
      <c r="B8" s="12" t="s">
        <v>40</v>
      </c>
      <c r="C8" s="27"/>
      <c r="D8" s="27"/>
      <c r="E8" s="56"/>
      <c r="F8" s="80">
        <v>0.4</v>
      </c>
      <c r="G8" s="27"/>
      <c r="H8" s="27"/>
      <c r="I8" s="108" t="s">
        <v>57</v>
      </c>
      <c r="J8" s="27"/>
      <c r="K8" s="27"/>
      <c r="L8" s="27"/>
      <c r="M8" s="56"/>
      <c r="N8" s="86">
        <f>N50-M50</f>
        <v>0</v>
      </c>
      <c r="O8" s="121"/>
      <c r="P8" s="61"/>
      <c r="Q8" s="61"/>
      <c r="R8" s="61"/>
      <c r="S8" s="61"/>
      <c r="T8" s="61"/>
      <c r="U8" s="61"/>
      <c r="V8" s="61"/>
    </row>
    <row r="9" spans="2:22" ht="15">
      <c r="B9" s="12"/>
      <c r="C9" s="27"/>
      <c r="D9" s="27"/>
      <c r="E9" s="56"/>
      <c r="F9" s="80"/>
      <c r="G9" s="27"/>
      <c r="H9" s="27"/>
      <c r="I9" s="108" t="s">
        <v>154</v>
      </c>
      <c r="J9" s="27"/>
      <c r="K9" s="27"/>
      <c r="L9" s="27"/>
      <c r="M9" s="56"/>
      <c r="N9" s="86">
        <f>N87-M87</f>
        <v>0</v>
      </c>
      <c r="O9" s="121"/>
      <c r="P9" s="61"/>
      <c r="Q9" s="61"/>
      <c r="R9" s="61"/>
      <c r="S9" s="61"/>
      <c r="T9" s="61"/>
      <c r="U9" s="61"/>
      <c r="V9" s="61"/>
    </row>
    <row r="10" spans="2:22" ht="15">
      <c r="B10" s="1"/>
      <c r="G10" s="27"/>
      <c r="H10" s="27"/>
      <c r="I10" s="108" t="s">
        <v>58</v>
      </c>
      <c r="J10" s="27"/>
      <c r="K10" s="27"/>
      <c r="L10" s="27"/>
      <c r="M10" s="27"/>
      <c r="N10" s="86">
        <f>F72-E72</f>
        <v>0</v>
      </c>
      <c r="O10" s="121"/>
      <c r="P10" s="61"/>
      <c r="Q10" s="61"/>
      <c r="R10" s="61"/>
      <c r="S10" s="61"/>
      <c r="T10" s="61"/>
      <c r="U10" s="61"/>
      <c r="V10" s="61"/>
    </row>
    <row r="11" spans="2:22" ht="15">
      <c r="B11" s="12" t="s">
        <v>49</v>
      </c>
      <c r="C11" s="27"/>
      <c r="D11" s="27"/>
      <c r="E11" s="27"/>
      <c r="F11" s="87">
        <v>100</v>
      </c>
      <c r="G11" s="80"/>
      <c r="H11" s="27"/>
      <c r="I11" s="108" t="s">
        <v>118</v>
      </c>
      <c r="N11" s="86">
        <f>N64-M64</f>
        <v>0</v>
      </c>
      <c r="O11" s="122"/>
      <c r="P11" s="61"/>
      <c r="Q11" s="61"/>
      <c r="R11" s="61"/>
      <c r="S11" s="61"/>
      <c r="T11" s="61"/>
      <c r="U11" s="61"/>
      <c r="V11" s="61"/>
    </row>
    <row r="12" spans="2:22" ht="15">
      <c r="B12" s="1"/>
      <c r="C12" s="27"/>
      <c r="D12" s="27"/>
      <c r="E12" s="27"/>
      <c r="F12" s="87"/>
      <c r="G12" s="80"/>
      <c r="H12" s="27"/>
      <c r="I12" s="108" t="s">
        <v>119</v>
      </c>
      <c r="J12" s="27"/>
      <c r="K12" s="27"/>
      <c r="L12" s="27"/>
      <c r="M12" s="27"/>
      <c r="N12" s="86">
        <f>N89-M89</f>
        <v>0</v>
      </c>
      <c r="O12" s="122"/>
      <c r="P12" s="61"/>
      <c r="Q12" s="61"/>
      <c r="R12" s="61"/>
      <c r="S12" s="61"/>
      <c r="T12" s="61"/>
      <c r="U12" s="61"/>
      <c r="V12" s="61"/>
    </row>
    <row r="13" spans="2:22" ht="15">
      <c r="B13" s="106"/>
      <c r="C13" s="28"/>
      <c r="D13" s="28"/>
      <c r="E13" s="28"/>
      <c r="F13" s="114"/>
      <c r="G13" s="115"/>
      <c r="H13" s="28"/>
      <c r="I13" s="111" t="s">
        <v>120</v>
      </c>
      <c r="J13" s="28"/>
      <c r="K13" s="28"/>
      <c r="L13" s="28"/>
      <c r="M13" s="28"/>
      <c r="N13" s="117">
        <f>N91</f>
        <v>0</v>
      </c>
      <c r="O13" s="123"/>
      <c r="P13" s="61"/>
      <c r="Q13" s="61"/>
      <c r="R13" s="61"/>
      <c r="S13" s="61"/>
      <c r="T13" s="61"/>
      <c r="U13" s="61"/>
      <c r="V13" s="61"/>
    </row>
    <row r="14" spans="2:7" ht="15">
      <c r="B14" s="27"/>
      <c r="C14" s="27"/>
      <c r="D14" s="27"/>
      <c r="E14" s="27"/>
      <c r="F14" s="27"/>
      <c r="G14" s="80"/>
    </row>
    <row r="15" spans="2:22" ht="15">
      <c r="B15" s="118" t="s">
        <v>124</v>
      </c>
      <c r="C15" s="43"/>
      <c r="D15" s="43"/>
      <c r="E15" s="44"/>
      <c r="F15" s="4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8"/>
    </row>
    <row r="16" spans="2:22" ht="15">
      <c r="B16" s="1"/>
      <c r="C16" s="27"/>
      <c r="D16" s="27"/>
      <c r="E16" s="27"/>
      <c r="F16" s="27"/>
      <c r="G16" s="80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/>
    </row>
    <row r="17" spans="2:22" ht="15">
      <c r="B17" s="3" t="s">
        <v>90</v>
      </c>
      <c r="C17" s="27"/>
      <c r="D17" s="27"/>
      <c r="E17" s="27"/>
      <c r="F17" s="27"/>
      <c r="G17" s="80"/>
      <c r="H17" s="27"/>
      <c r="I17" s="71" t="s">
        <v>160</v>
      </c>
      <c r="J17" s="27"/>
      <c r="K17" s="27"/>
      <c r="L17" s="27"/>
      <c r="M17" s="27"/>
      <c r="N17" s="27"/>
      <c r="O17" s="27"/>
      <c r="P17" s="27"/>
      <c r="Q17" s="110" t="s">
        <v>98</v>
      </c>
      <c r="R17" s="27"/>
      <c r="S17" s="27"/>
      <c r="T17" s="27"/>
      <c r="U17" s="63"/>
      <c r="V17" s="26"/>
    </row>
    <row r="18" spans="2:22" ht="15">
      <c r="B18" s="1"/>
      <c r="C18" s="27"/>
      <c r="D18" s="27"/>
      <c r="E18" s="27"/>
      <c r="F18" s="27"/>
      <c r="G18" s="80"/>
      <c r="H18" s="27"/>
      <c r="I18" s="71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63"/>
      <c r="V18" s="26"/>
    </row>
    <row r="19" spans="2:22" ht="15">
      <c r="B19" s="12" t="s">
        <v>87</v>
      </c>
      <c r="C19" s="27"/>
      <c r="D19" s="27"/>
      <c r="E19" s="27"/>
      <c r="F19" s="105"/>
      <c r="G19" s="80"/>
      <c r="H19" s="27"/>
      <c r="I19" s="71" t="s">
        <v>29</v>
      </c>
      <c r="J19" s="27"/>
      <c r="K19" s="27"/>
      <c r="L19" s="27"/>
      <c r="M19" s="27"/>
      <c r="N19" s="63"/>
      <c r="O19" s="27"/>
      <c r="P19" s="27"/>
      <c r="Q19" s="108" t="s">
        <v>100</v>
      </c>
      <c r="R19" s="27"/>
      <c r="S19" s="27"/>
      <c r="T19" s="27"/>
      <c r="U19" s="105"/>
      <c r="V19" s="26"/>
    </row>
    <row r="20" spans="2:22" ht="15">
      <c r="B20" s="12" t="s">
        <v>88</v>
      </c>
      <c r="C20" s="27"/>
      <c r="D20" s="27"/>
      <c r="E20" s="27"/>
      <c r="F20" s="105"/>
      <c r="G20" s="27"/>
      <c r="H20" s="27"/>
      <c r="I20" s="108" t="s">
        <v>59</v>
      </c>
      <c r="J20" s="27"/>
      <c r="K20" s="27"/>
      <c r="L20" s="27"/>
      <c r="M20" s="27"/>
      <c r="N20" s="105"/>
      <c r="O20" s="27"/>
      <c r="P20" s="27"/>
      <c r="Q20" s="108" t="s">
        <v>101</v>
      </c>
      <c r="R20" s="27"/>
      <c r="S20" s="27"/>
      <c r="T20" s="27"/>
      <c r="U20" s="105"/>
      <c r="V20" s="26"/>
    </row>
    <row r="21" spans="2:22" ht="15">
      <c r="B21" s="1"/>
      <c r="C21" s="27"/>
      <c r="D21" s="27"/>
      <c r="E21" s="27"/>
      <c r="F21" s="27"/>
      <c r="G21" s="27"/>
      <c r="H21" s="27"/>
      <c r="I21" s="108" t="s">
        <v>60</v>
      </c>
      <c r="J21" s="27"/>
      <c r="K21" s="27"/>
      <c r="L21" s="27"/>
      <c r="M21" s="27"/>
      <c r="N21" s="105"/>
      <c r="O21" s="27"/>
      <c r="P21" s="27"/>
      <c r="Q21" s="108" t="s">
        <v>102</v>
      </c>
      <c r="R21" s="27"/>
      <c r="S21" s="27"/>
      <c r="T21" s="27"/>
      <c r="U21" s="105"/>
      <c r="V21" s="26"/>
    </row>
    <row r="22" spans="2:22" ht="15">
      <c r="B22" s="12" t="s">
        <v>91</v>
      </c>
      <c r="C22" s="27"/>
      <c r="D22" s="27"/>
      <c r="E22" s="27"/>
      <c r="F22" s="105"/>
      <c r="G22" s="27"/>
      <c r="H22" s="27"/>
      <c r="I22" s="27"/>
      <c r="J22" s="27"/>
      <c r="K22" s="27"/>
      <c r="L22" s="27"/>
      <c r="M22" s="27"/>
      <c r="N22" s="63"/>
      <c r="O22" s="27"/>
      <c r="P22" s="27"/>
      <c r="Q22" s="108" t="s">
        <v>103</v>
      </c>
      <c r="R22" s="27"/>
      <c r="S22" s="27"/>
      <c r="T22" s="27"/>
      <c r="U22" s="105"/>
      <c r="V22" s="26"/>
    </row>
    <row r="23" spans="2:22" ht="15">
      <c r="B23" s="12" t="s">
        <v>92</v>
      </c>
      <c r="C23" s="27"/>
      <c r="D23" s="27"/>
      <c r="E23" s="27"/>
      <c r="F23" s="105"/>
      <c r="G23" s="27"/>
      <c r="H23" s="27"/>
      <c r="I23" s="71" t="s">
        <v>54</v>
      </c>
      <c r="J23" s="27"/>
      <c r="K23" s="27"/>
      <c r="L23" s="27"/>
      <c r="M23" s="27"/>
      <c r="N23" s="63"/>
      <c r="O23" s="27"/>
      <c r="P23" s="27"/>
      <c r="Q23" s="108" t="s">
        <v>104</v>
      </c>
      <c r="R23" s="27"/>
      <c r="S23" s="27"/>
      <c r="T23" s="27"/>
      <c r="U23" s="105"/>
      <c r="V23" s="26"/>
    </row>
    <row r="24" spans="2:22" ht="15">
      <c r="B24" s="12" t="s">
        <v>95</v>
      </c>
      <c r="C24" s="27"/>
      <c r="D24" s="27"/>
      <c r="E24" s="27"/>
      <c r="F24" s="105"/>
      <c r="G24" s="27"/>
      <c r="H24" s="27"/>
      <c r="I24" s="108" t="s">
        <v>59</v>
      </c>
      <c r="J24" s="27"/>
      <c r="K24" s="27"/>
      <c r="L24" s="27"/>
      <c r="M24" s="27"/>
      <c r="N24" s="105"/>
      <c r="O24" s="27"/>
      <c r="P24" s="27"/>
      <c r="Q24" s="108" t="s">
        <v>105</v>
      </c>
      <c r="R24" s="27"/>
      <c r="S24" s="27"/>
      <c r="T24" s="27"/>
      <c r="U24" s="105"/>
      <c r="V24" s="26"/>
    </row>
    <row r="25" spans="2:22" ht="15">
      <c r="B25" s="1"/>
      <c r="C25" s="27"/>
      <c r="D25" s="27"/>
      <c r="E25" s="27"/>
      <c r="F25" s="27"/>
      <c r="G25" s="27"/>
      <c r="H25" s="27"/>
      <c r="I25" s="108" t="s">
        <v>60</v>
      </c>
      <c r="J25" s="27"/>
      <c r="K25" s="27"/>
      <c r="L25" s="27"/>
      <c r="M25" s="27"/>
      <c r="N25" s="105"/>
      <c r="O25" s="27"/>
      <c r="P25" s="27"/>
      <c r="Q25" s="27"/>
      <c r="R25" s="27"/>
      <c r="S25" s="27"/>
      <c r="T25" s="27"/>
      <c r="U25" s="27"/>
      <c r="V25" s="26"/>
    </row>
    <row r="26" spans="2:22" ht="15">
      <c r="B26" s="62" t="s">
        <v>93</v>
      </c>
      <c r="C26" s="27"/>
      <c r="D26" s="27"/>
      <c r="E26" s="27"/>
      <c r="F26" s="105"/>
      <c r="G26" s="27"/>
      <c r="H26" s="27"/>
      <c r="I26" s="108"/>
      <c r="J26" s="27"/>
      <c r="K26" s="27"/>
      <c r="L26" s="27"/>
      <c r="M26" s="27"/>
      <c r="N26" s="63"/>
      <c r="O26" s="27"/>
      <c r="P26" s="61"/>
      <c r="Q26" s="108" t="s">
        <v>106</v>
      </c>
      <c r="U26" s="105"/>
      <c r="V26" s="26"/>
    </row>
    <row r="27" spans="2:22" ht="15">
      <c r="B27" s="62" t="s">
        <v>94</v>
      </c>
      <c r="C27" s="27"/>
      <c r="D27" s="27"/>
      <c r="E27" s="27"/>
      <c r="F27" s="105"/>
      <c r="G27" s="27"/>
      <c r="H27" s="27"/>
      <c r="I27" s="32" t="s">
        <v>25</v>
      </c>
      <c r="J27" s="27"/>
      <c r="K27" s="27"/>
      <c r="L27" s="27"/>
      <c r="M27" s="27"/>
      <c r="N27" s="63"/>
      <c r="O27" s="27"/>
      <c r="P27" s="61"/>
      <c r="Q27" s="108" t="s">
        <v>107</v>
      </c>
      <c r="U27" s="105"/>
      <c r="V27" s="26"/>
    </row>
    <row r="28" spans="2:22" ht="15">
      <c r="B28" s="12" t="s">
        <v>123</v>
      </c>
      <c r="C28" s="27"/>
      <c r="D28" s="27"/>
      <c r="E28" s="27"/>
      <c r="F28" s="105"/>
      <c r="G28" s="27"/>
      <c r="H28" s="27"/>
      <c r="I28" s="108" t="s">
        <v>59</v>
      </c>
      <c r="J28" s="27"/>
      <c r="K28" s="27"/>
      <c r="L28" s="27"/>
      <c r="M28" s="27"/>
      <c r="N28" s="105"/>
      <c r="O28" s="27"/>
      <c r="P28" s="61"/>
      <c r="Q28" s="108" t="s">
        <v>108</v>
      </c>
      <c r="U28" s="105"/>
      <c r="V28" s="26"/>
    </row>
    <row r="29" spans="2:22" ht="15">
      <c r="B29" s="12" t="s">
        <v>117</v>
      </c>
      <c r="C29" s="27"/>
      <c r="D29" s="27"/>
      <c r="E29" s="27"/>
      <c r="F29" s="105"/>
      <c r="G29" s="27"/>
      <c r="H29" s="27"/>
      <c r="I29" s="108" t="s">
        <v>86</v>
      </c>
      <c r="J29" s="27"/>
      <c r="K29" s="27"/>
      <c r="L29" s="27"/>
      <c r="M29" s="27"/>
      <c r="N29" s="105"/>
      <c r="O29" s="27"/>
      <c r="P29" s="61"/>
      <c r="Q29" s="108" t="s">
        <v>109</v>
      </c>
      <c r="R29" s="27"/>
      <c r="S29" s="27"/>
      <c r="T29" s="27"/>
      <c r="U29" s="105"/>
      <c r="V29" s="26"/>
    </row>
    <row r="30" spans="2:22" ht="15">
      <c r="B30" s="12" t="s">
        <v>96</v>
      </c>
      <c r="C30" s="27"/>
      <c r="D30" s="27"/>
      <c r="E30" s="27"/>
      <c r="F30" s="105"/>
      <c r="G30" s="27"/>
      <c r="H30" s="27"/>
      <c r="I30" s="108"/>
      <c r="J30" s="27"/>
      <c r="K30" s="27"/>
      <c r="L30" s="27"/>
      <c r="M30" s="27"/>
      <c r="N30" s="63"/>
      <c r="O30" s="27"/>
      <c r="P30" s="61"/>
      <c r="Q30" s="108" t="s">
        <v>110</v>
      </c>
      <c r="R30" s="27"/>
      <c r="S30" s="27"/>
      <c r="T30" s="27"/>
      <c r="U30" s="105"/>
      <c r="V30" s="26"/>
    </row>
    <row r="31" spans="2:22" ht="15">
      <c r="B31" s="12" t="s">
        <v>97</v>
      </c>
      <c r="C31" s="27"/>
      <c r="D31" s="27"/>
      <c r="E31" s="27"/>
      <c r="F31" s="105"/>
      <c r="G31" s="27"/>
      <c r="H31" s="27"/>
      <c r="I31" s="32" t="s">
        <v>26</v>
      </c>
      <c r="J31" s="27"/>
      <c r="K31" s="27"/>
      <c r="L31" s="27"/>
      <c r="M31" s="27"/>
      <c r="N31" s="63"/>
      <c r="O31" s="27"/>
      <c r="P31" s="61"/>
      <c r="Q31" s="108" t="s">
        <v>111</v>
      </c>
      <c r="R31" s="27"/>
      <c r="S31" s="27"/>
      <c r="T31" s="27"/>
      <c r="U31" s="105"/>
      <c r="V31" s="26"/>
    </row>
    <row r="32" spans="2:22" ht="15">
      <c r="B32" s="1"/>
      <c r="C32" s="27"/>
      <c r="D32" s="27"/>
      <c r="E32" s="27"/>
      <c r="F32" s="27"/>
      <c r="G32" s="27"/>
      <c r="H32" s="27"/>
      <c r="I32" s="108" t="s">
        <v>59</v>
      </c>
      <c r="J32" s="27"/>
      <c r="K32" s="27"/>
      <c r="L32" s="27"/>
      <c r="M32" s="27"/>
      <c r="N32" s="105"/>
      <c r="O32" s="27"/>
      <c r="P32" s="61"/>
      <c r="Q32" s="109" t="s">
        <v>112</v>
      </c>
      <c r="R32" s="27"/>
      <c r="S32" s="27"/>
      <c r="T32" s="27"/>
      <c r="U32" s="105"/>
      <c r="V32" s="26"/>
    </row>
    <row r="33" spans="2:22" ht="15">
      <c r="B33" s="12" t="s">
        <v>99</v>
      </c>
      <c r="C33" s="27"/>
      <c r="D33" s="27"/>
      <c r="E33" s="27"/>
      <c r="F33" s="105"/>
      <c r="G33" s="27"/>
      <c r="H33" s="27"/>
      <c r="I33" s="108" t="s">
        <v>60</v>
      </c>
      <c r="J33" s="27"/>
      <c r="K33" s="27"/>
      <c r="L33" s="27"/>
      <c r="M33" s="27"/>
      <c r="N33" s="105"/>
      <c r="O33" s="27"/>
      <c r="P33" s="61"/>
      <c r="Q33" s="27"/>
      <c r="R33" s="27"/>
      <c r="S33" s="27"/>
      <c r="T33" s="27"/>
      <c r="U33" s="63"/>
      <c r="V33" s="26"/>
    </row>
    <row r="34" spans="2:22" ht="15">
      <c r="B34" s="1"/>
      <c r="C34" s="27"/>
      <c r="D34" s="27"/>
      <c r="E34" s="27"/>
      <c r="F34" s="27"/>
      <c r="G34" s="27"/>
      <c r="H34" s="27"/>
      <c r="I34" s="108"/>
      <c r="J34" s="27"/>
      <c r="K34" s="27"/>
      <c r="L34" s="27"/>
      <c r="M34" s="27"/>
      <c r="N34" s="63"/>
      <c r="O34" s="27"/>
      <c r="P34" s="61"/>
      <c r="Q34" s="27"/>
      <c r="R34" s="27"/>
      <c r="S34" s="27"/>
      <c r="T34" s="27"/>
      <c r="U34" s="63"/>
      <c r="V34" s="26"/>
    </row>
    <row r="35" spans="2:22" ht="15">
      <c r="B35" s="1"/>
      <c r="C35" s="27"/>
      <c r="D35" s="27"/>
      <c r="E35" s="27"/>
      <c r="F35" s="27"/>
      <c r="G35" s="27"/>
      <c r="H35" s="27"/>
      <c r="I35" s="32" t="s">
        <v>11</v>
      </c>
      <c r="J35" s="27"/>
      <c r="K35" s="27"/>
      <c r="L35" s="27"/>
      <c r="M35" s="27"/>
      <c r="N35" s="63"/>
      <c r="O35" s="27"/>
      <c r="P35" s="61"/>
      <c r="Q35" s="27"/>
      <c r="R35" s="27"/>
      <c r="S35" s="27"/>
      <c r="T35" s="27"/>
      <c r="U35" s="27"/>
      <c r="V35" s="26"/>
    </row>
    <row r="36" spans="2:22" ht="15">
      <c r="B36" s="1"/>
      <c r="C36" s="27"/>
      <c r="D36" s="27"/>
      <c r="E36" s="27"/>
      <c r="F36" s="27"/>
      <c r="G36" s="27"/>
      <c r="H36" s="27"/>
      <c r="I36" s="108" t="s">
        <v>59</v>
      </c>
      <c r="J36" s="27"/>
      <c r="K36" s="27"/>
      <c r="L36" s="27"/>
      <c r="M36" s="27"/>
      <c r="N36" s="105"/>
      <c r="O36" s="27"/>
      <c r="P36" s="61"/>
      <c r="Q36" s="27"/>
      <c r="R36" s="27"/>
      <c r="S36" s="27"/>
      <c r="T36" s="27"/>
      <c r="U36" s="63"/>
      <c r="V36" s="26"/>
    </row>
    <row r="37" spans="2:22" ht="15">
      <c r="B37" s="1"/>
      <c r="C37" s="27"/>
      <c r="D37" s="27"/>
      <c r="E37" s="27"/>
      <c r="F37" s="27"/>
      <c r="G37" s="27"/>
      <c r="H37" s="27"/>
      <c r="I37" s="108" t="s">
        <v>60</v>
      </c>
      <c r="J37" s="27"/>
      <c r="K37" s="27"/>
      <c r="L37" s="27"/>
      <c r="M37" s="27"/>
      <c r="N37" s="105"/>
      <c r="O37" s="27"/>
      <c r="P37" s="61"/>
      <c r="Q37" s="61"/>
      <c r="R37" s="27"/>
      <c r="S37" s="27"/>
      <c r="T37" s="27"/>
      <c r="U37" s="63"/>
      <c r="V37" s="26"/>
    </row>
    <row r="38" spans="2:22" ht="15">
      <c r="B38" s="1"/>
      <c r="C38" s="27"/>
      <c r="D38" s="27"/>
      <c r="E38" s="27"/>
      <c r="F38" s="27"/>
      <c r="G38" s="27"/>
      <c r="H38" s="27"/>
      <c r="I38" s="108"/>
      <c r="J38" s="27"/>
      <c r="K38" s="27"/>
      <c r="L38" s="27"/>
      <c r="M38" s="27"/>
      <c r="N38" s="63"/>
      <c r="O38" s="27"/>
      <c r="P38" s="61"/>
      <c r="Q38" s="61"/>
      <c r="R38" s="27"/>
      <c r="S38" s="27"/>
      <c r="T38" s="27"/>
      <c r="U38" s="63"/>
      <c r="V38" s="26"/>
    </row>
    <row r="39" spans="2:22" ht="15">
      <c r="B39" s="1"/>
      <c r="C39" s="27"/>
      <c r="D39" s="27"/>
      <c r="E39" s="27"/>
      <c r="F39" s="27"/>
      <c r="G39" s="27"/>
      <c r="H39" s="27"/>
      <c r="I39" s="32" t="s">
        <v>19</v>
      </c>
      <c r="J39" s="27"/>
      <c r="K39" s="27"/>
      <c r="L39" s="27"/>
      <c r="M39" s="27"/>
      <c r="N39" s="63"/>
      <c r="O39" s="27"/>
      <c r="P39" s="61"/>
      <c r="Q39" s="27"/>
      <c r="R39" s="27"/>
      <c r="S39" s="27"/>
      <c r="T39" s="27"/>
      <c r="U39" s="27"/>
      <c r="V39" s="26"/>
    </row>
    <row r="40" spans="2:22" ht="15">
      <c r="B40" s="1"/>
      <c r="C40" s="27"/>
      <c r="D40" s="27"/>
      <c r="E40" s="27"/>
      <c r="F40" s="27"/>
      <c r="G40" s="27"/>
      <c r="H40" s="27"/>
      <c r="I40" s="108" t="s">
        <v>59</v>
      </c>
      <c r="J40" s="27"/>
      <c r="K40" s="27"/>
      <c r="L40" s="27"/>
      <c r="M40" s="27"/>
      <c r="N40" s="105"/>
      <c r="O40" s="27"/>
      <c r="P40" s="61"/>
      <c r="Q40" s="27"/>
      <c r="R40" s="27"/>
      <c r="S40" s="27"/>
      <c r="T40" s="27"/>
      <c r="U40" s="27"/>
      <c r="V40" s="26"/>
    </row>
    <row r="41" spans="2:22" ht="15">
      <c r="B41" s="1"/>
      <c r="C41" s="27"/>
      <c r="D41" s="27"/>
      <c r="E41" s="27"/>
      <c r="F41" s="27"/>
      <c r="G41" s="27"/>
      <c r="H41" s="27"/>
      <c r="I41" s="108" t="s">
        <v>60</v>
      </c>
      <c r="J41" s="27"/>
      <c r="K41" s="27"/>
      <c r="L41" s="27"/>
      <c r="M41" s="27"/>
      <c r="N41" s="105"/>
      <c r="O41" s="27"/>
      <c r="P41" s="61"/>
      <c r="Q41" s="27"/>
      <c r="R41" s="27"/>
      <c r="S41" s="27"/>
      <c r="T41" s="27"/>
      <c r="U41" s="27"/>
      <c r="V41" s="26"/>
    </row>
    <row r="42" spans="2:22" ht="15">
      <c r="B42" s="10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107"/>
      <c r="Q42" s="28"/>
      <c r="R42" s="28"/>
      <c r="S42" s="28"/>
      <c r="T42" s="28"/>
      <c r="U42" s="28"/>
      <c r="V42" s="55"/>
    </row>
    <row r="44" spans="2:22" ht="15">
      <c r="B44" s="118" t="s">
        <v>27</v>
      </c>
      <c r="C44" s="43"/>
      <c r="D44" s="43"/>
      <c r="E44" s="44"/>
      <c r="F44" s="44"/>
      <c r="G44" s="45"/>
      <c r="I44" s="118" t="s">
        <v>28</v>
      </c>
      <c r="J44" s="43"/>
      <c r="K44" s="43"/>
      <c r="L44" s="43"/>
      <c r="M44" s="44"/>
      <c r="N44" s="44"/>
      <c r="O44" s="45"/>
      <c r="P44" s="42"/>
      <c r="Q44" s="118" t="s">
        <v>34</v>
      </c>
      <c r="R44" s="43"/>
      <c r="S44" s="43"/>
      <c r="T44" s="44"/>
      <c r="U44" s="44"/>
      <c r="V44" s="58"/>
    </row>
    <row r="45" spans="2:22" ht="15">
      <c r="B45" s="1"/>
      <c r="C45" s="2"/>
      <c r="E45" s="46" t="s">
        <v>129</v>
      </c>
      <c r="F45" s="46"/>
      <c r="G45" s="81"/>
      <c r="I45" s="1"/>
      <c r="J45" s="27"/>
      <c r="K45" s="27"/>
      <c r="L45" s="119" t="s">
        <v>157</v>
      </c>
      <c r="M45" s="46" t="s">
        <v>158</v>
      </c>
      <c r="N45" s="46"/>
      <c r="O45" s="81"/>
      <c r="P45" s="36"/>
      <c r="Q45" s="1"/>
      <c r="R45" s="27"/>
      <c r="T45" s="46" t="s">
        <v>129</v>
      </c>
      <c r="U45" s="46"/>
      <c r="V45" s="26"/>
    </row>
    <row r="46" spans="2:22" ht="15">
      <c r="B46" s="1"/>
      <c r="C46" s="27"/>
      <c r="E46" s="120" t="s">
        <v>128</v>
      </c>
      <c r="F46" s="120"/>
      <c r="G46" s="81"/>
      <c r="I46" s="1"/>
      <c r="J46" s="27"/>
      <c r="L46" s="120" t="s">
        <v>128</v>
      </c>
      <c r="M46" s="120" t="s">
        <v>128</v>
      </c>
      <c r="N46" s="120"/>
      <c r="O46" s="81"/>
      <c r="P46" s="36"/>
      <c r="Q46" s="1"/>
      <c r="R46" s="27"/>
      <c r="T46" s="120" t="s">
        <v>128</v>
      </c>
      <c r="U46" s="120"/>
      <c r="V46" s="26"/>
    </row>
    <row r="47" spans="2:22" ht="15">
      <c r="B47" s="1"/>
      <c r="C47" s="27"/>
      <c r="E47" s="36" t="s">
        <v>125</v>
      </c>
      <c r="F47" s="36" t="s">
        <v>127</v>
      </c>
      <c r="G47" s="81"/>
      <c r="I47" s="1"/>
      <c r="J47" s="27"/>
      <c r="M47" s="36" t="s">
        <v>125</v>
      </c>
      <c r="N47" s="36" t="s">
        <v>127</v>
      </c>
      <c r="O47" s="81"/>
      <c r="P47" s="36"/>
      <c r="Q47" s="1"/>
      <c r="R47" s="27"/>
      <c r="T47" s="36" t="s">
        <v>125</v>
      </c>
      <c r="U47" s="36" t="s">
        <v>127</v>
      </c>
      <c r="V47" s="26"/>
    </row>
    <row r="48" spans="2:22" ht="15">
      <c r="B48" s="1"/>
      <c r="C48" s="2"/>
      <c r="E48" s="41" t="s">
        <v>126</v>
      </c>
      <c r="F48" s="41" t="s">
        <v>126</v>
      </c>
      <c r="G48" s="35"/>
      <c r="I48" s="38" t="s">
        <v>31</v>
      </c>
      <c r="J48" s="6"/>
      <c r="K48" s="6"/>
      <c r="L48" s="6"/>
      <c r="M48" s="41" t="s">
        <v>126</v>
      </c>
      <c r="N48" s="41" t="s">
        <v>126</v>
      </c>
      <c r="O48" s="35"/>
      <c r="P48" s="34"/>
      <c r="Q48" s="38" t="s">
        <v>35</v>
      </c>
      <c r="R48" s="47"/>
      <c r="S48" s="46"/>
      <c r="T48" s="41" t="s">
        <v>126</v>
      </c>
      <c r="U48" s="41" t="s">
        <v>126</v>
      </c>
      <c r="V48" s="26"/>
    </row>
    <row r="49" spans="2:22" ht="15">
      <c r="B49" s="3" t="s">
        <v>41</v>
      </c>
      <c r="E49" s="97">
        <v>1300</v>
      </c>
      <c r="F49" s="98">
        <f>E49+F19+N20+N41</f>
        <v>1300</v>
      </c>
      <c r="G49" s="24"/>
      <c r="I49" s="3" t="s">
        <v>6</v>
      </c>
      <c r="J49" s="48"/>
      <c r="K49" s="48"/>
      <c r="L49" s="48"/>
      <c r="O49" s="25"/>
      <c r="P49" s="48"/>
      <c r="Q49" s="3" t="s">
        <v>18</v>
      </c>
      <c r="T49" s="90">
        <f>E72</f>
        <v>600</v>
      </c>
      <c r="U49" s="104">
        <f>F72</f>
        <v>600</v>
      </c>
      <c r="V49" s="26"/>
    </row>
    <row r="50" spans="2:22" ht="15">
      <c r="B50" s="1" t="s">
        <v>85</v>
      </c>
      <c r="E50" s="88">
        <v>100</v>
      </c>
      <c r="F50" s="89">
        <f>E50+N29</f>
        <v>100</v>
      </c>
      <c r="G50" s="24"/>
      <c r="I50" s="12" t="s">
        <v>22</v>
      </c>
      <c r="J50" s="39"/>
      <c r="K50" s="39"/>
      <c r="L50" s="86">
        <f>Initial_Cash</f>
        <v>100</v>
      </c>
      <c r="M50" s="86">
        <f>T90</f>
        <v>700</v>
      </c>
      <c r="N50" s="86">
        <f>U90</f>
        <v>700</v>
      </c>
      <c r="O50" s="25"/>
      <c r="P50" s="48"/>
      <c r="Q50" s="3" t="s">
        <v>65</v>
      </c>
      <c r="T50" s="64"/>
      <c r="U50" s="33"/>
      <c r="V50" s="26"/>
    </row>
    <row r="51" spans="2:22" ht="15">
      <c r="B51" s="14" t="s">
        <v>0</v>
      </c>
      <c r="E51" s="100">
        <f>E49-E50</f>
        <v>1200</v>
      </c>
      <c r="F51" s="89">
        <f>F49-F50</f>
        <v>1200</v>
      </c>
      <c r="G51" s="24"/>
      <c r="I51" s="12" t="s">
        <v>55</v>
      </c>
      <c r="J51" s="39"/>
      <c r="K51" s="39"/>
      <c r="L51" s="88">
        <v>100</v>
      </c>
      <c r="M51" s="89">
        <f>L51-T56-T69-T70</f>
        <v>100</v>
      </c>
      <c r="N51" s="89">
        <f>L51-U56-U69-U70</f>
        <v>100</v>
      </c>
      <c r="O51" s="25"/>
      <c r="P51" s="48"/>
      <c r="Q51" s="12" t="s">
        <v>42</v>
      </c>
      <c r="T51" s="89">
        <f aca="true" t="shared" si="0" ref="T51:U53">E55</f>
        <v>0</v>
      </c>
      <c r="U51" s="89">
        <f t="shared" si="0"/>
        <v>0</v>
      </c>
      <c r="V51" s="26"/>
    </row>
    <row r="52" spans="2:22" ht="15">
      <c r="B52" s="1"/>
      <c r="E52" s="96"/>
      <c r="F52" s="96"/>
      <c r="G52" s="59"/>
      <c r="I52" s="12" t="s">
        <v>29</v>
      </c>
      <c r="J52" s="27"/>
      <c r="K52" s="27"/>
      <c r="L52" s="88">
        <v>100</v>
      </c>
      <c r="M52" s="89">
        <f>L52-T60</f>
        <v>100</v>
      </c>
      <c r="N52" s="89">
        <f>L52-U60</f>
        <v>100</v>
      </c>
      <c r="O52" s="21"/>
      <c r="P52" s="39"/>
      <c r="Q52" s="60" t="s">
        <v>5</v>
      </c>
      <c r="R52" s="27"/>
      <c r="S52" s="27"/>
      <c r="T52" s="89">
        <f t="shared" si="0"/>
        <v>0</v>
      </c>
      <c r="U52" s="89">
        <f t="shared" si="0"/>
        <v>0</v>
      </c>
      <c r="V52" s="26"/>
    </row>
    <row r="53" spans="2:22" ht="15">
      <c r="B53" s="84" t="s">
        <v>1</v>
      </c>
      <c r="E53" s="88">
        <v>200</v>
      </c>
      <c r="F53" s="89">
        <f>E53+F20+N25+N32+N36</f>
        <v>200</v>
      </c>
      <c r="G53" s="59"/>
      <c r="I53" s="12" t="s">
        <v>54</v>
      </c>
      <c r="J53" s="27"/>
      <c r="K53" s="27"/>
      <c r="L53" s="88">
        <v>100</v>
      </c>
      <c r="M53" s="89">
        <f>L53-T61</f>
        <v>100</v>
      </c>
      <c r="N53" s="89">
        <f>L53-U61</f>
        <v>100</v>
      </c>
      <c r="O53" s="21"/>
      <c r="P53" s="39"/>
      <c r="Q53" s="12" t="s">
        <v>53</v>
      </c>
      <c r="R53" s="27"/>
      <c r="S53" s="27"/>
      <c r="T53" s="89">
        <f t="shared" si="0"/>
        <v>0</v>
      </c>
      <c r="U53" s="89">
        <f t="shared" si="0"/>
        <v>0</v>
      </c>
      <c r="V53" s="26"/>
    </row>
    <row r="54" spans="2:22" ht="15">
      <c r="B54" s="14"/>
      <c r="E54" s="95"/>
      <c r="F54" s="94"/>
      <c r="G54" s="24"/>
      <c r="I54" s="12" t="s">
        <v>25</v>
      </c>
      <c r="J54" s="39"/>
      <c r="K54" s="39"/>
      <c r="L54" s="88">
        <v>100</v>
      </c>
      <c r="M54" s="89">
        <f>L54-T62</f>
        <v>100</v>
      </c>
      <c r="N54" s="89">
        <f>L54-U62</f>
        <v>100</v>
      </c>
      <c r="O54" s="24"/>
      <c r="P54" s="39"/>
      <c r="Q54" s="12" t="s">
        <v>74</v>
      </c>
      <c r="R54" s="27"/>
      <c r="S54" s="27"/>
      <c r="T54" s="89">
        <f>E70</f>
        <v>0</v>
      </c>
      <c r="U54" s="89">
        <f>F70</f>
        <v>0</v>
      </c>
      <c r="V54" s="26"/>
    </row>
    <row r="55" spans="2:22" ht="15">
      <c r="B55" s="60" t="s">
        <v>42</v>
      </c>
      <c r="C55" s="27"/>
      <c r="D55" s="27"/>
      <c r="E55" s="88">
        <v>0</v>
      </c>
      <c r="F55" s="89">
        <f>E55+F22</f>
        <v>0</v>
      </c>
      <c r="G55" s="24"/>
      <c r="I55" s="5" t="s">
        <v>7</v>
      </c>
      <c r="J55" s="11"/>
      <c r="K55" s="50"/>
      <c r="L55" s="102">
        <f>SUM(L50:L54)</f>
        <v>500</v>
      </c>
      <c r="M55" s="102">
        <f>SUM(M50:M54)</f>
        <v>1100</v>
      </c>
      <c r="N55" s="102">
        <f>SUM(N50:N54)</f>
        <v>1100</v>
      </c>
      <c r="O55" s="24"/>
      <c r="P55" s="22"/>
      <c r="Q55" s="12" t="s">
        <v>122</v>
      </c>
      <c r="T55" s="96">
        <f aca="true" t="shared" si="1" ref="T55:U58">-E62</f>
        <v>0</v>
      </c>
      <c r="U55" s="96">
        <f t="shared" si="1"/>
        <v>0</v>
      </c>
      <c r="V55" s="26"/>
    </row>
    <row r="56" spans="2:22" ht="15">
      <c r="B56" s="12" t="s">
        <v>5</v>
      </c>
      <c r="C56" s="27"/>
      <c r="D56" s="27"/>
      <c r="E56" s="88">
        <v>0</v>
      </c>
      <c r="F56" s="89">
        <f>E56+F23</f>
        <v>0</v>
      </c>
      <c r="G56" s="24"/>
      <c r="I56" s="1"/>
      <c r="O56" s="24"/>
      <c r="P56" s="22"/>
      <c r="Q56" s="12" t="s">
        <v>83</v>
      </c>
      <c r="R56" s="27"/>
      <c r="S56" s="27"/>
      <c r="T56" s="89">
        <f t="shared" si="1"/>
        <v>0</v>
      </c>
      <c r="U56" s="89">
        <f t="shared" si="1"/>
        <v>0</v>
      </c>
      <c r="V56" s="26"/>
    </row>
    <row r="57" spans="2:22" ht="15">
      <c r="B57" s="12" t="s">
        <v>53</v>
      </c>
      <c r="E57" s="88">
        <v>0</v>
      </c>
      <c r="F57" s="89">
        <f>E57+F24</f>
        <v>0</v>
      </c>
      <c r="G57" s="24"/>
      <c r="I57" s="3" t="s">
        <v>30</v>
      </c>
      <c r="J57" s="9"/>
      <c r="K57" s="10"/>
      <c r="L57" s="10"/>
      <c r="M57" s="27"/>
      <c r="N57" s="27"/>
      <c r="O57" s="24"/>
      <c r="P57" s="22"/>
      <c r="Q57" s="12" t="s">
        <v>44</v>
      </c>
      <c r="R57" s="27"/>
      <c r="S57" s="27"/>
      <c r="T57" s="91">
        <f t="shared" si="1"/>
        <v>0</v>
      </c>
      <c r="U57" s="89">
        <f t="shared" si="1"/>
        <v>0</v>
      </c>
      <c r="V57" s="26"/>
    </row>
    <row r="58" spans="2:22" ht="15">
      <c r="B58" s="12"/>
      <c r="E58" s="88"/>
      <c r="F58" s="89"/>
      <c r="G58" s="24"/>
      <c r="I58" s="12" t="s">
        <v>56</v>
      </c>
      <c r="J58" s="9"/>
      <c r="K58" s="10"/>
      <c r="L58" s="88">
        <v>1000</v>
      </c>
      <c r="M58" s="89">
        <f>L58-T51-T55-T58-T73-T74</f>
        <v>1000</v>
      </c>
      <c r="N58" s="89">
        <f>L58-U51-U55-U58-U73-U74</f>
        <v>1000</v>
      </c>
      <c r="O58" s="24"/>
      <c r="P58" s="22"/>
      <c r="Q58" s="12" t="s">
        <v>43</v>
      </c>
      <c r="R58" s="27"/>
      <c r="S58" s="27"/>
      <c r="T58" s="91">
        <f t="shared" si="1"/>
        <v>0</v>
      </c>
      <c r="U58" s="89">
        <f t="shared" si="1"/>
        <v>0</v>
      </c>
      <c r="V58" s="26"/>
    </row>
    <row r="59" spans="2:22" ht="15">
      <c r="B59" s="15" t="s">
        <v>2</v>
      </c>
      <c r="E59" s="95">
        <f>E51-E53-E55-E56-E57</f>
        <v>1000</v>
      </c>
      <c r="F59" s="95">
        <f>F51-F53-F55-F56-F57</f>
        <v>1000</v>
      </c>
      <c r="G59" s="26"/>
      <c r="I59" s="12" t="s">
        <v>63</v>
      </c>
      <c r="J59" s="9"/>
      <c r="K59" s="10"/>
      <c r="L59" s="88">
        <v>200</v>
      </c>
      <c r="M59" s="89">
        <f>L59-T53</f>
        <v>200</v>
      </c>
      <c r="N59" s="89">
        <f>L59-U53</f>
        <v>200</v>
      </c>
      <c r="O59" s="26"/>
      <c r="P59" s="22"/>
      <c r="Q59" s="15" t="s">
        <v>39</v>
      </c>
      <c r="R59" s="27"/>
      <c r="S59" s="27"/>
      <c r="T59" s="23"/>
      <c r="U59" s="23"/>
      <c r="V59" s="26"/>
    </row>
    <row r="60" spans="2:22" ht="15">
      <c r="B60" s="12" t="s">
        <v>52</v>
      </c>
      <c r="E60" s="88">
        <v>0</v>
      </c>
      <c r="F60" s="89">
        <f>E60+F26</f>
        <v>0</v>
      </c>
      <c r="G60" s="59"/>
      <c r="I60" s="12" t="s">
        <v>47</v>
      </c>
      <c r="J60" s="27"/>
      <c r="K60" s="27"/>
      <c r="L60" s="88">
        <v>100</v>
      </c>
      <c r="M60" s="89">
        <f>L60-T71-T72</f>
        <v>100</v>
      </c>
      <c r="N60" s="91">
        <f>L60-U71-U72</f>
        <v>100</v>
      </c>
      <c r="O60" s="21"/>
      <c r="P60" s="27"/>
      <c r="Q60" s="12" t="s">
        <v>29</v>
      </c>
      <c r="R60" s="27"/>
      <c r="S60" s="27"/>
      <c r="T60" s="88">
        <v>0</v>
      </c>
      <c r="U60" s="100">
        <f>T60-N20+N21</f>
        <v>0</v>
      </c>
      <c r="V60" s="26"/>
    </row>
    <row r="61" spans="2:22" ht="15">
      <c r="B61" s="12" t="s">
        <v>61</v>
      </c>
      <c r="E61" s="88">
        <v>0</v>
      </c>
      <c r="F61" s="89">
        <f>E61-F27</f>
        <v>0</v>
      </c>
      <c r="G61" s="59"/>
      <c r="I61" s="12" t="s">
        <v>8</v>
      </c>
      <c r="J61" s="27"/>
      <c r="K61" s="27"/>
      <c r="L61" s="88">
        <v>100</v>
      </c>
      <c r="M61" s="89">
        <f>L61-T57</f>
        <v>100</v>
      </c>
      <c r="N61" s="89">
        <f>L61-U57</f>
        <v>100</v>
      </c>
      <c r="O61" s="21"/>
      <c r="P61" s="39"/>
      <c r="Q61" s="12" t="s">
        <v>54</v>
      </c>
      <c r="R61" s="27"/>
      <c r="S61" s="27"/>
      <c r="T61" s="88">
        <v>0</v>
      </c>
      <c r="U61" s="100">
        <f>T61-N24+N25</f>
        <v>0</v>
      </c>
      <c r="V61" s="26"/>
    </row>
    <row r="62" spans="2:22" ht="15">
      <c r="B62" s="12" t="s">
        <v>121</v>
      </c>
      <c r="E62" s="88">
        <v>0</v>
      </c>
      <c r="F62" s="89">
        <f>E62+F28</f>
        <v>0</v>
      </c>
      <c r="G62" s="59"/>
      <c r="I62" s="5" t="s">
        <v>64</v>
      </c>
      <c r="J62" s="49"/>
      <c r="K62" s="30"/>
      <c r="L62" s="102">
        <f>SUM(L58:L61)</f>
        <v>1400</v>
      </c>
      <c r="M62" s="102">
        <f>SUM(M58:M61)</f>
        <v>1400</v>
      </c>
      <c r="N62" s="102">
        <f>SUM(N58:N61)</f>
        <v>1400</v>
      </c>
      <c r="O62" s="24"/>
      <c r="P62" s="39"/>
      <c r="Q62" s="12" t="s">
        <v>25</v>
      </c>
      <c r="R62" s="27"/>
      <c r="S62" s="27"/>
      <c r="T62" s="88">
        <v>0</v>
      </c>
      <c r="U62" s="91">
        <f>T62-N28+N29</f>
        <v>0</v>
      </c>
      <c r="V62" s="26"/>
    </row>
    <row r="63" spans="2:22" ht="15">
      <c r="B63" s="12" t="s">
        <v>84</v>
      </c>
      <c r="E63" s="88">
        <v>0</v>
      </c>
      <c r="F63" s="89">
        <f>E63+F29</f>
        <v>0</v>
      </c>
      <c r="G63" s="59"/>
      <c r="I63" s="1"/>
      <c r="O63" s="82"/>
      <c r="P63" s="22"/>
      <c r="Q63" s="12" t="s">
        <v>11</v>
      </c>
      <c r="R63" s="27"/>
      <c r="S63" s="27"/>
      <c r="T63" s="88">
        <v>0</v>
      </c>
      <c r="U63" s="91">
        <f>T63+N36-N37</f>
        <v>0</v>
      </c>
      <c r="V63" s="26"/>
    </row>
    <row r="64" spans="2:22" ht="15">
      <c r="B64" s="12" t="s">
        <v>44</v>
      </c>
      <c r="E64" s="88">
        <v>0</v>
      </c>
      <c r="F64" s="89">
        <f>E64-F30</f>
        <v>0</v>
      </c>
      <c r="G64" s="59"/>
      <c r="I64" s="3" t="s">
        <v>9</v>
      </c>
      <c r="L64" s="90">
        <f>L62+L55</f>
        <v>1900</v>
      </c>
      <c r="M64" s="90">
        <f>M62+M55</f>
        <v>2500</v>
      </c>
      <c r="N64" s="90">
        <f>N62+N55</f>
        <v>2500</v>
      </c>
      <c r="O64" s="82"/>
      <c r="P64" s="10"/>
      <c r="Q64" s="51" t="s">
        <v>26</v>
      </c>
      <c r="R64" s="27"/>
      <c r="S64" s="27"/>
      <c r="T64" s="88">
        <v>0</v>
      </c>
      <c r="U64" s="91">
        <f>T64+N32-N33</f>
        <v>0</v>
      </c>
      <c r="V64" s="26"/>
    </row>
    <row r="65" spans="2:22" ht="15">
      <c r="B65" s="12" t="s">
        <v>43</v>
      </c>
      <c r="E65" s="88">
        <v>0</v>
      </c>
      <c r="F65" s="89">
        <f>E65-F31</f>
        <v>0</v>
      </c>
      <c r="G65" s="59"/>
      <c r="I65" s="1"/>
      <c r="O65" s="82"/>
      <c r="P65" s="10"/>
      <c r="Q65" s="51" t="s">
        <v>19</v>
      </c>
      <c r="R65" s="27"/>
      <c r="S65" s="27"/>
      <c r="T65" s="88">
        <v>0</v>
      </c>
      <c r="U65" s="91">
        <f>T65+N40-N41</f>
        <v>0</v>
      </c>
      <c r="V65" s="26"/>
    </row>
    <row r="66" spans="2:22" ht="15">
      <c r="B66" s="16" t="s">
        <v>3</v>
      </c>
      <c r="C66" s="8"/>
      <c r="D66" s="8"/>
      <c r="E66" s="99">
        <f>SUM(E59:E65)</f>
        <v>1000</v>
      </c>
      <c r="F66" s="99">
        <f>SUM(F59:F65)</f>
        <v>1000</v>
      </c>
      <c r="G66" s="18"/>
      <c r="I66" s="52" t="s">
        <v>32</v>
      </c>
      <c r="J66" s="92"/>
      <c r="K66" s="93"/>
      <c r="L66" s="93"/>
      <c r="M66" s="124"/>
      <c r="N66" s="124"/>
      <c r="O66" s="82"/>
      <c r="P66" s="10"/>
      <c r="Q66" s="16" t="s">
        <v>17</v>
      </c>
      <c r="R66" s="37"/>
      <c r="S66" s="37"/>
      <c r="T66" s="99">
        <f>SUM(T60:T65)+SUM(T51:T58)+T49</f>
        <v>600</v>
      </c>
      <c r="U66" s="99">
        <f>SUM(U60:U65)+SUM(U51:U58)+U49</f>
        <v>600</v>
      </c>
      <c r="V66" s="26"/>
    </row>
    <row r="67" spans="2:22" ht="15">
      <c r="B67" s="12" t="s">
        <v>4</v>
      </c>
      <c r="E67" s="100">
        <f>MAX(0,E66)*Tax_Rate</f>
        <v>400</v>
      </c>
      <c r="F67" s="100">
        <f>MAX(0,F66)*Tax_Rate</f>
        <v>400</v>
      </c>
      <c r="G67" s="59"/>
      <c r="I67" s="1"/>
      <c r="O67" s="24"/>
      <c r="P67" s="10"/>
      <c r="Q67" s="1"/>
      <c r="V67" s="26"/>
    </row>
    <row r="68" spans="2:23" ht="15">
      <c r="B68" s="12"/>
      <c r="E68" s="100"/>
      <c r="F68" s="89"/>
      <c r="G68" s="59"/>
      <c r="I68" s="3" t="s">
        <v>10</v>
      </c>
      <c r="J68" s="33"/>
      <c r="K68" s="22"/>
      <c r="L68" s="22"/>
      <c r="M68" s="22"/>
      <c r="N68" s="22"/>
      <c r="O68" s="24"/>
      <c r="P68" s="22"/>
      <c r="Q68" s="38" t="s">
        <v>36</v>
      </c>
      <c r="R68" s="6"/>
      <c r="S68" s="6"/>
      <c r="T68" s="53"/>
      <c r="U68" s="6"/>
      <c r="V68" s="26"/>
      <c r="W68" s="20"/>
    </row>
    <row r="69" spans="2:23" ht="15">
      <c r="B69" s="103" t="s">
        <v>72</v>
      </c>
      <c r="E69" s="100">
        <f>E67-E70</f>
        <v>400</v>
      </c>
      <c r="F69" s="89">
        <f>F67-F70</f>
        <v>400</v>
      </c>
      <c r="G69" s="59"/>
      <c r="I69" s="62" t="s">
        <v>66</v>
      </c>
      <c r="L69" s="87">
        <v>100</v>
      </c>
      <c r="M69" s="86">
        <f>L69+T81+T82</f>
        <v>100</v>
      </c>
      <c r="N69" s="86">
        <f>L69+U81+U82</f>
        <v>100</v>
      </c>
      <c r="O69" s="24"/>
      <c r="P69" s="22"/>
      <c r="Q69" s="12" t="s">
        <v>67</v>
      </c>
      <c r="R69" s="4"/>
      <c r="S69" s="4"/>
      <c r="T69" s="88">
        <v>0</v>
      </c>
      <c r="U69" s="91">
        <f>T69-U19</f>
        <v>0</v>
      </c>
      <c r="V69" s="26"/>
      <c r="W69" s="20"/>
    </row>
    <row r="70" spans="2:23" ht="15">
      <c r="B70" s="103" t="s">
        <v>73</v>
      </c>
      <c r="E70" s="88">
        <v>0</v>
      </c>
      <c r="F70" s="89">
        <f>E70+F33</f>
        <v>0</v>
      </c>
      <c r="G70" s="59"/>
      <c r="I70" s="12" t="s">
        <v>11</v>
      </c>
      <c r="J70" s="33"/>
      <c r="K70" s="22"/>
      <c r="L70" s="88">
        <v>200</v>
      </c>
      <c r="M70" s="89">
        <f>L70+T63</f>
        <v>200</v>
      </c>
      <c r="N70" s="89">
        <f>L70+U63</f>
        <v>200</v>
      </c>
      <c r="O70" s="24"/>
      <c r="P70" s="22"/>
      <c r="Q70" s="12" t="s">
        <v>68</v>
      </c>
      <c r="T70" s="88">
        <v>0</v>
      </c>
      <c r="U70" s="96">
        <f>T70+U20+F29</f>
        <v>0</v>
      </c>
      <c r="V70" s="26"/>
      <c r="W70" s="20"/>
    </row>
    <row r="71" spans="2:23" ht="15">
      <c r="B71" s="1"/>
      <c r="C71" s="27"/>
      <c r="D71" s="27"/>
      <c r="E71" s="27"/>
      <c r="F71" s="27"/>
      <c r="G71" s="26"/>
      <c r="I71" s="12" t="s">
        <v>26</v>
      </c>
      <c r="J71" s="33"/>
      <c r="K71" s="22"/>
      <c r="L71" s="88">
        <v>200</v>
      </c>
      <c r="M71" s="89">
        <f>L71+T64</f>
        <v>200</v>
      </c>
      <c r="N71" s="89">
        <f>L71+U64</f>
        <v>200</v>
      </c>
      <c r="O71" s="24"/>
      <c r="P71" s="22"/>
      <c r="Q71" s="12" t="s">
        <v>69</v>
      </c>
      <c r="T71" s="88">
        <v>0</v>
      </c>
      <c r="U71" s="96">
        <f>T71-U21</f>
        <v>0</v>
      </c>
      <c r="V71" s="26"/>
      <c r="W71" s="20"/>
    </row>
    <row r="72" spans="2:22" ht="15">
      <c r="B72" s="76" t="s">
        <v>18</v>
      </c>
      <c r="C72" s="28"/>
      <c r="D72" s="28"/>
      <c r="E72" s="101">
        <f>E66-E67</f>
        <v>600</v>
      </c>
      <c r="F72" s="101">
        <f>F66-F67</f>
        <v>600</v>
      </c>
      <c r="G72" s="19"/>
      <c r="I72" s="5" t="s">
        <v>12</v>
      </c>
      <c r="J72" s="37"/>
      <c r="K72" s="37"/>
      <c r="L72" s="102">
        <f>SUM(L69:L71)</f>
        <v>500</v>
      </c>
      <c r="M72" s="102">
        <f>SUM(M69:M71)</f>
        <v>500</v>
      </c>
      <c r="N72" s="102">
        <f>SUM(N69:N71)</f>
        <v>500</v>
      </c>
      <c r="O72" s="24"/>
      <c r="P72" s="22"/>
      <c r="Q72" s="12" t="s">
        <v>70</v>
      </c>
      <c r="R72" s="27"/>
      <c r="S72" s="27"/>
      <c r="T72" s="88">
        <v>0</v>
      </c>
      <c r="U72" s="96">
        <f>T72+U22</f>
        <v>0</v>
      </c>
      <c r="V72" s="26"/>
    </row>
    <row r="73" spans="9:22" ht="15">
      <c r="I73" s="3"/>
      <c r="J73" s="27"/>
      <c r="K73" s="27"/>
      <c r="L73" s="27"/>
      <c r="M73" s="94"/>
      <c r="N73" s="94"/>
      <c r="O73" s="24"/>
      <c r="P73" s="22"/>
      <c r="Q73" s="12" t="s">
        <v>37</v>
      </c>
      <c r="R73" s="27"/>
      <c r="S73" s="27"/>
      <c r="T73" s="88">
        <v>0</v>
      </c>
      <c r="U73" s="91">
        <f>T73-U23</f>
        <v>0</v>
      </c>
      <c r="V73" s="26"/>
    </row>
    <row r="74" spans="9:22" ht="15">
      <c r="I74" s="3" t="s">
        <v>33</v>
      </c>
      <c r="J74" s="27"/>
      <c r="K74" s="27"/>
      <c r="L74" s="27"/>
      <c r="M74" s="27"/>
      <c r="N74" s="27"/>
      <c r="O74" s="24"/>
      <c r="P74" s="22"/>
      <c r="Q74" s="85" t="s">
        <v>77</v>
      </c>
      <c r="R74" s="27"/>
      <c r="S74" s="27"/>
      <c r="T74" s="88">
        <v>0</v>
      </c>
      <c r="U74" s="91">
        <f>T74+U24+F28</f>
        <v>0</v>
      </c>
      <c r="V74" s="26"/>
    </row>
    <row r="75" spans="9:22" ht="15">
      <c r="I75" s="12" t="s">
        <v>19</v>
      </c>
      <c r="J75" s="27"/>
      <c r="K75" s="27"/>
      <c r="L75" s="88">
        <v>200</v>
      </c>
      <c r="M75" s="89">
        <f>L75+T65</f>
        <v>200</v>
      </c>
      <c r="N75" s="89">
        <f>L75+U65</f>
        <v>200</v>
      </c>
      <c r="O75" s="24"/>
      <c r="P75" s="22"/>
      <c r="Q75" s="16" t="s">
        <v>20</v>
      </c>
      <c r="R75" s="37"/>
      <c r="S75" s="37"/>
      <c r="T75" s="99">
        <f>SUM(T69:T74)</f>
        <v>0</v>
      </c>
      <c r="U75" s="99">
        <f>SUM(U69:U74)</f>
        <v>0</v>
      </c>
      <c r="V75" s="26"/>
    </row>
    <row r="76" spans="9:22" ht="15">
      <c r="I76" s="12" t="s">
        <v>75</v>
      </c>
      <c r="J76" s="27"/>
      <c r="K76" s="27"/>
      <c r="L76" s="88">
        <v>200</v>
      </c>
      <c r="M76" s="89">
        <f>L76+T54</f>
        <v>200</v>
      </c>
      <c r="N76" s="89">
        <f>L76+U54</f>
        <v>200</v>
      </c>
      <c r="O76" s="24"/>
      <c r="P76" s="22"/>
      <c r="Q76" s="13"/>
      <c r="R76" s="27"/>
      <c r="S76" s="27"/>
      <c r="T76" s="27"/>
      <c r="U76" s="39"/>
      <c r="V76" s="26"/>
    </row>
    <row r="77" spans="9:22" ht="15">
      <c r="I77" s="12" t="s">
        <v>45</v>
      </c>
      <c r="J77" s="27"/>
      <c r="K77" s="27"/>
      <c r="L77" s="88">
        <v>100</v>
      </c>
      <c r="M77" s="89">
        <f>L77+T79+T80</f>
        <v>100</v>
      </c>
      <c r="N77" s="89">
        <f>L77+U79+U80</f>
        <v>100</v>
      </c>
      <c r="O77" s="59"/>
      <c r="P77" s="22"/>
      <c r="Q77" s="38" t="s">
        <v>38</v>
      </c>
      <c r="R77" s="6"/>
      <c r="S77" s="6"/>
      <c r="T77" s="6"/>
      <c r="U77" s="6"/>
      <c r="V77" s="26"/>
    </row>
    <row r="78" spans="9:22" ht="15">
      <c r="I78" s="5" t="s">
        <v>71</v>
      </c>
      <c r="J78" s="37"/>
      <c r="K78" s="37"/>
      <c r="L78" s="102">
        <f>SUM(L75:L77)</f>
        <v>500</v>
      </c>
      <c r="M78" s="102">
        <f>SUM(M75:M77)</f>
        <v>500</v>
      </c>
      <c r="N78" s="102">
        <f>SUM(N75:N77)</f>
        <v>500</v>
      </c>
      <c r="O78" s="24"/>
      <c r="P78" s="22"/>
      <c r="Q78" s="12" t="s">
        <v>46</v>
      </c>
      <c r="T78" s="88">
        <v>0</v>
      </c>
      <c r="U78" s="116">
        <f>T78-U26</f>
        <v>0</v>
      </c>
      <c r="V78" s="26"/>
    </row>
    <row r="79" spans="9:22" ht="15">
      <c r="I79" s="3"/>
      <c r="J79" s="27"/>
      <c r="K79" s="27"/>
      <c r="L79" s="27"/>
      <c r="M79" s="94"/>
      <c r="N79" s="94"/>
      <c r="O79" s="24"/>
      <c r="P79" s="22"/>
      <c r="Q79" s="12" t="s">
        <v>78</v>
      </c>
      <c r="T79" s="88">
        <v>0</v>
      </c>
      <c r="U79" s="116">
        <f>T79+U27</f>
        <v>0</v>
      </c>
      <c r="V79" s="26"/>
    </row>
    <row r="80" spans="9:22" ht="15">
      <c r="I80" s="3" t="s">
        <v>23</v>
      </c>
      <c r="L80" s="90">
        <f>L78+L72</f>
        <v>1000</v>
      </c>
      <c r="M80" s="90">
        <f>M78+M72</f>
        <v>1000</v>
      </c>
      <c r="N80" s="90">
        <f>N78+N72</f>
        <v>1000</v>
      </c>
      <c r="O80" s="83"/>
      <c r="P80" s="22"/>
      <c r="Q80" s="12" t="s">
        <v>79</v>
      </c>
      <c r="T80" s="88">
        <v>0</v>
      </c>
      <c r="U80" s="116">
        <f>T80-U28</f>
        <v>0</v>
      </c>
      <c r="V80" s="26"/>
    </row>
    <row r="81" spans="9:22" ht="15">
      <c r="I81" s="12"/>
      <c r="J81" s="27"/>
      <c r="K81" s="27"/>
      <c r="L81" s="27"/>
      <c r="M81" s="63"/>
      <c r="N81" s="23"/>
      <c r="O81" s="24"/>
      <c r="P81" s="23"/>
      <c r="Q81" s="12" t="s">
        <v>80</v>
      </c>
      <c r="T81" s="88">
        <v>0</v>
      </c>
      <c r="U81" s="116">
        <f>T81+U29</f>
        <v>0</v>
      </c>
      <c r="V81" s="26"/>
    </row>
    <row r="82" spans="9:22" ht="15">
      <c r="I82" s="3" t="s">
        <v>13</v>
      </c>
      <c r="J82" s="27"/>
      <c r="K82" s="27"/>
      <c r="L82" s="27"/>
      <c r="M82" s="27"/>
      <c r="N82" s="27"/>
      <c r="O82" s="24"/>
      <c r="P82" s="22"/>
      <c r="Q82" s="12" t="s">
        <v>81</v>
      </c>
      <c r="T82" s="88">
        <v>0</v>
      </c>
      <c r="U82" s="116">
        <f>T82-U30</f>
        <v>0</v>
      </c>
      <c r="V82" s="26"/>
    </row>
    <row r="83" spans="9:22" ht="15">
      <c r="I83" s="12" t="s">
        <v>51</v>
      </c>
      <c r="J83" s="27"/>
      <c r="K83" s="27"/>
      <c r="L83" s="88">
        <v>600</v>
      </c>
      <c r="M83" s="89">
        <f>L83+T52+T84</f>
        <v>600</v>
      </c>
      <c r="N83" s="89">
        <f>L83+U52+U84</f>
        <v>600</v>
      </c>
      <c r="O83" s="24"/>
      <c r="P83" s="22"/>
      <c r="Q83" s="12" t="s">
        <v>82</v>
      </c>
      <c r="T83" s="88">
        <v>0</v>
      </c>
      <c r="U83" s="116">
        <f>T83-U31</f>
        <v>0</v>
      </c>
      <c r="V83" s="26"/>
    </row>
    <row r="84" spans="2:22" ht="15">
      <c r="B84" s="27"/>
      <c r="C84" s="27"/>
      <c r="D84" s="27"/>
      <c r="E84" s="27"/>
      <c r="F84" s="27"/>
      <c r="G84" s="27"/>
      <c r="I84" s="12" t="s">
        <v>14</v>
      </c>
      <c r="J84" s="27"/>
      <c r="K84" s="27"/>
      <c r="L84" s="88">
        <v>-100</v>
      </c>
      <c r="M84" s="89">
        <f>L84+T83</f>
        <v>-100</v>
      </c>
      <c r="N84" s="89">
        <f>L84+U83</f>
        <v>-100</v>
      </c>
      <c r="O84" s="26"/>
      <c r="P84" s="31"/>
      <c r="Q84" s="62" t="s">
        <v>48</v>
      </c>
      <c r="T84" s="88">
        <v>0</v>
      </c>
      <c r="U84" s="116">
        <f>T84+U32</f>
        <v>0</v>
      </c>
      <c r="V84" s="26"/>
    </row>
    <row r="85" spans="2:22" ht="15">
      <c r="B85" s="27"/>
      <c r="C85" s="27"/>
      <c r="D85" s="27"/>
      <c r="E85" s="27"/>
      <c r="F85" s="27"/>
      <c r="G85" s="27"/>
      <c r="I85" s="12" t="s">
        <v>15</v>
      </c>
      <c r="J85" s="27"/>
      <c r="K85" s="27"/>
      <c r="L85" s="88">
        <v>300</v>
      </c>
      <c r="M85" s="89">
        <f>L85+T49+T78</f>
        <v>900</v>
      </c>
      <c r="N85" s="89">
        <f>L85+U49+U78</f>
        <v>900</v>
      </c>
      <c r="O85" s="26"/>
      <c r="P85" s="17"/>
      <c r="Q85" s="5" t="s">
        <v>21</v>
      </c>
      <c r="R85" s="37"/>
      <c r="S85" s="37"/>
      <c r="T85" s="99">
        <f>SUM(T78:T84)</f>
        <v>0</v>
      </c>
      <c r="U85" s="99">
        <f>SUM(U78:U84)</f>
        <v>0</v>
      </c>
      <c r="V85" s="26"/>
    </row>
    <row r="86" spans="2:22" ht="15">
      <c r="B86" s="32"/>
      <c r="C86" s="27"/>
      <c r="D86" s="27"/>
      <c r="E86" s="54"/>
      <c r="F86" s="54"/>
      <c r="G86" s="54"/>
      <c r="I86" s="12" t="s">
        <v>113</v>
      </c>
      <c r="J86" s="27"/>
      <c r="K86" s="27"/>
      <c r="L86" s="88">
        <v>100</v>
      </c>
      <c r="M86" s="89">
        <f>L86</f>
        <v>100</v>
      </c>
      <c r="N86" s="89">
        <f>L86</f>
        <v>100</v>
      </c>
      <c r="O86" s="26"/>
      <c r="P86" s="17"/>
      <c r="Q86" s="1"/>
      <c r="R86" s="27"/>
      <c r="S86" s="27"/>
      <c r="T86" s="27"/>
      <c r="U86" s="27"/>
      <c r="V86" s="26"/>
    </row>
    <row r="87" spans="2:22" ht="15">
      <c r="B87" s="77"/>
      <c r="C87" s="4"/>
      <c r="D87" s="4"/>
      <c r="E87" s="78"/>
      <c r="F87" s="79"/>
      <c r="G87" s="79"/>
      <c r="I87" s="5" t="s">
        <v>16</v>
      </c>
      <c r="J87" s="37"/>
      <c r="K87" s="37"/>
      <c r="L87" s="99">
        <f>SUM(L83:L86)</f>
        <v>900</v>
      </c>
      <c r="M87" s="102">
        <f>SUM(M83:M86)</f>
        <v>1500</v>
      </c>
      <c r="N87" s="102">
        <f>SUM(N83:N86)</f>
        <v>1500</v>
      </c>
      <c r="O87" s="26"/>
      <c r="P87" s="17"/>
      <c r="Q87" s="3" t="s">
        <v>62</v>
      </c>
      <c r="R87" s="27"/>
      <c r="S87" s="27"/>
      <c r="T87" s="104">
        <f>$L$50</f>
        <v>100</v>
      </c>
      <c r="U87" s="104">
        <f>$L$50</f>
        <v>100</v>
      </c>
      <c r="V87" s="26"/>
    </row>
    <row r="88" spans="9:22" ht="15">
      <c r="I88" s="1"/>
      <c r="J88" s="27"/>
      <c r="K88" s="27"/>
      <c r="L88" s="27"/>
      <c r="M88" s="27"/>
      <c r="N88" s="27"/>
      <c r="O88" s="26"/>
      <c r="P88" s="17"/>
      <c r="Q88" s="1"/>
      <c r="V88" s="26"/>
    </row>
    <row r="89" spans="2:22" ht="15">
      <c r="B89" s="32"/>
      <c r="I89" s="7" t="s">
        <v>76</v>
      </c>
      <c r="J89" s="28"/>
      <c r="K89" s="28"/>
      <c r="L89" s="101">
        <f>L87+L80</f>
        <v>1900</v>
      </c>
      <c r="M89" s="101">
        <f>M87+M80</f>
        <v>2500</v>
      </c>
      <c r="N89" s="101">
        <f>N87+N80</f>
        <v>2500</v>
      </c>
      <c r="O89" s="55"/>
      <c r="P89" s="17"/>
      <c r="Q89" s="3" t="s">
        <v>159</v>
      </c>
      <c r="R89" s="27"/>
      <c r="S89" s="27"/>
      <c r="T89" s="104">
        <f>T85+T75+T66</f>
        <v>600</v>
      </c>
      <c r="U89" s="104">
        <f>U85+U75+U66</f>
        <v>600</v>
      </c>
      <c r="V89" s="26"/>
    </row>
    <row r="90" spans="16:22" ht="15">
      <c r="P90" s="29"/>
      <c r="Q90" s="7" t="s">
        <v>24</v>
      </c>
      <c r="R90" s="28"/>
      <c r="S90" s="28"/>
      <c r="T90" s="101">
        <f>T89+T87</f>
        <v>700</v>
      </c>
      <c r="U90" s="101">
        <f>U89+U87</f>
        <v>700</v>
      </c>
      <c r="V90" s="55"/>
    </row>
    <row r="91" spans="2:22" ht="15">
      <c r="B91" s="74"/>
      <c r="D91" s="65"/>
      <c r="E91" s="65"/>
      <c r="F91" s="65"/>
      <c r="G91" s="65"/>
      <c r="I91" s="40" t="s">
        <v>114</v>
      </c>
      <c r="L91" s="112">
        <f>L64-L89</f>
        <v>0</v>
      </c>
      <c r="M91" s="112">
        <f>M64-M89</f>
        <v>0</v>
      </c>
      <c r="N91" s="112">
        <f>N64-N89</f>
        <v>0</v>
      </c>
      <c r="P91" s="29"/>
      <c r="Q91" s="32"/>
      <c r="R91" s="27"/>
      <c r="S91" s="27"/>
      <c r="T91" s="33"/>
      <c r="U91" s="33"/>
      <c r="V91" s="27"/>
    </row>
    <row r="92" spans="2:22" ht="15">
      <c r="B92" s="32"/>
      <c r="C92" s="27"/>
      <c r="D92" s="66"/>
      <c r="E92" s="67"/>
      <c r="F92" s="68"/>
      <c r="G92" s="68"/>
      <c r="H92" s="2"/>
      <c r="P92" s="22"/>
      <c r="Q92" s="27"/>
      <c r="R92" s="27"/>
      <c r="S92" s="27"/>
      <c r="T92" s="27"/>
      <c r="U92" s="27"/>
      <c r="V92" s="27"/>
    </row>
    <row r="93" spans="2:22" ht="15">
      <c r="B93" s="32"/>
      <c r="C93" s="27"/>
      <c r="D93" s="66"/>
      <c r="E93" s="67"/>
      <c r="F93" s="68"/>
      <c r="G93" s="68"/>
      <c r="H93" s="27"/>
      <c r="P93" s="22"/>
      <c r="Q93" s="27"/>
      <c r="R93" s="27"/>
      <c r="S93" s="27"/>
      <c r="T93" s="27"/>
      <c r="U93" s="27"/>
      <c r="V93" s="27"/>
    </row>
    <row r="94" spans="2:22" ht="15">
      <c r="B94" s="40"/>
      <c r="E94" s="67"/>
      <c r="F94" s="68"/>
      <c r="G94" s="68"/>
      <c r="Q94" s="27"/>
      <c r="R94" s="27"/>
      <c r="S94" s="27"/>
      <c r="T94" s="27"/>
      <c r="U94" s="27"/>
      <c r="V94" s="27"/>
    </row>
    <row r="95" spans="2:22" ht="15">
      <c r="B95" s="40"/>
      <c r="E95" s="67"/>
      <c r="F95" s="68"/>
      <c r="G95" s="68"/>
      <c r="Q95" s="27"/>
      <c r="R95" s="27"/>
      <c r="S95" s="27"/>
      <c r="T95" s="27"/>
      <c r="U95" s="27"/>
      <c r="V95" s="27"/>
    </row>
    <row r="96" spans="2:22" ht="15">
      <c r="B96" s="40"/>
      <c r="E96" s="67"/>
      <c r="F96" s="68"/>
      <c r="G96" s="68"/>
      <c r="U96" s="27"/>
      <c r="V96" s="27"/>
    </row>
    <row r="97" spans="2:23" ht="15">
      <c r="B97" s="40"/>
      <c r="E97" s="67"/>
      <c r="F97" s="68"/>
      <c r="G97" s="68"/>
      <c r="V97" s="27"/>
      <c r="W97" s="20"/>
    </row>
    <row r="98" spans="2:22" ht="15">
      <c r="B98" s="71"/>
      <c r="C98" s="27"/>
      <c r="D98" s="72"/>
      <c r="E98" s="27"/>
      <c r="F98" s="73"/>
      <c r="G98" s="73"/>
      <c r="V98" s="27"/>
    </row>
    <row r="99" spans="17:22" ht="15">
      <c r="Q99" s="27"/>
      <c r="R99" s="27"/>
      <c r="S99" s="27"/>
      <c r="T99" s="27"/>
      <c r="U99" s="27"/>
      <c r="V99" s="27"/>
    </row>
    <row r="100" spans="4:22" ht="15">
      <c r="D100" s="65"/>
      <c r="E100" s="65"/>
      <c r="F100" s="65"/>
      <c r="G100" s="65"/>
      <c r="Q100" s="27"/>
      <c r="R100" s="27"/>
      <c r="S100" s="27"/>
      <c r="T100" s="27"/>
      <c r="U100" s="27"/>
      <c r="V100" s="27"/>
    </row>
    <row r="101" spans="2:22" ht="15">
      <c r="B101" s="40"/>
      <c r="D101" s="68"/>
      <c r="E101" s="68"/>
      <c r="F101" s="69"/>
      <c r="G101" s="69"/>
      <c r="Q101" s="61"/>
      <c r="R101" s="27"/>
      <c r="S101" s="27"/>
      <c r="T101" s="27"/>
      <c r="U101" s="27"/>
      <c r="V101" s="27"/>
    </row>
    <row r="102" spans="2:22" ht="15">
      <c r="B102" s="40"/>
      <c r="D102" s="68"/>
      <c r="E102" s="68"/>
      <c r="F102" s="69"/>
      <c r="G102" s="69"/>
      <c r="Q102" s="61"/>
      <c r="R102" s="27"/>
      <c r="S102" s="27"/>
      <c r="T102" s="27"/>
      <c r="U102" s="27"/>
      <c r="V102" s="27"/>
    </row>
    <row r="103" spans="2:22" ht="15">
      <c r="B103" s="40"/>
      <c r="D103" s="70"/>
      <c r="E103" s="70"/>
      <c r="F103" s="69"/>
      <c r="G103" s="69"/>
      <c r="Q103" s="27"/>
      <c r="R103" s="27"/>
      <c r="S103" s="27"/>
      <c r="T103" s="27"/>
      <c r="U103" s="27"/>
      <c r="V103" s="27"/>
    </row>
    <row r="104" spans="2:7" ht="15">
      <c r="B104" s="40"/>
      <c r="D104" s="68"/>
      <c r="E104" s="68"/>
      <c r="F104" s="69"/>
      <c r="G104" s="69"/>
    </row>
    <row r="105" spans="2:13" ht="15">
      <c r="B105" s="40"/>
      <c r="D105" s="68"/>
      <c r="E105" s="68"/>
      <c r="F105" s="69"/>
      <c r="G105" s="69"/>
      <c r="M105" s="20"/>
    </row>
    <row r="107" spans="2:7" ht="15">
      <c r="B107" s="40"/>
      <c r="D107" s="69"/>
      <c r="E107" s="69"/>
      <c r="F107" s="69"/>
      <c r="G107" s="69"/>
    </row>
    <row r="108" spans="2:7" ht="15">
      <c r="B108" s="40"/>
      <c r="D108" s="69"/>
      <c r="E108" s="69"/>
      <c r="F108" s="69"/>
      <c r="G108" s="69"/>
    </row>
    <row r="109" spans="2:7" ht="15">
      <c r="B109" s="40"/>
      <c r="D109" s="69"/>
      <c r="E109" s="69"/>
      <c r="F109" s="69"/>
      <c r="G109" s="69"/>
    </row>
    <row r="110" spans="2:7" ht="15">
      <c r="B110" s="40"/>
      <c r="D110" s="69"/>
      <c r="E110" s="69"/>
      <c r="F110" s="69"/>
      <c r="G110" s="69"/>
    </row>
  </sheetData>
  <sheetProtection/>
  <conditionalFormatting sqref="F49">
    <cfRule type="cellIs" priority="81" dxfId="0" operator="notEqual" stopIfTrue="1">
      <formula>$E$49</formula>
    </cfRule>
  </conditionalFormatting>
  <conditionalFormatting sqref="F50">
    <cfRule type="cellIs" priority="80" dxfId="0" operator="notEqual" stopIfTrue="1">
      <formula>$E$50</formula>
    </cfRule>
  </conditionalFormatting>
  <conditionalFormatting sqref="F51">
    <cfRule type="cellIs" priority="79" dxfId="0" operator="notEqual" stopIfTrue="1">
      <formula>$E$51</formula>
    </cfRule>
  </conditionalFormatting>
  <conditionalFormatting sqref="F53">
    <cfRule type="cellIs" priority="78" dxfId="0" operator="notEqual" stopIfTrue="1">
      <formula>$E$53</formula>
    </cfRule>
  </conditionalFormatting>
  <conditionalFormatting sqref="F55">
    <cfRule type="cellIs" priority="76" dxfId="0" operator="notEqual" stopIfTrue="1">
      <formula>$E$55</formula>
    </cfRule>
  </conditionalFormatting>
  <conditionalFormatting sqref="F56">
    <cfRule type="cellIs" priority="75" dxfId="0" operator="notEqual" stopIfTrue="1">
      <formula>$E$56</formula>
    </cfRule>
  </conditionalFormatting>
  <conditionalFormatting sqref="F57">
    <cfRule type="cellIs" priority="74" dxfId="0" operator="notEqual" stopIfTrue="1">
      <formula>$E$57</formula>
    </cfRule>
  </conditionalFormatting>
  <conditionalFormatting sqref="F59">
    <cfRule type="cellIs" priority="73" dxfId="0" operator="notEqual" stopIfTrue="1">
      <formula>$E$59</formula>
    </cfRule>
  </conditionalFormatting>
  <conditionalFormatting sqref="F60">
    <cfRule type="cellIs" priority="72" dxfId="0" operator="notEqual" stopIfTrue="1">
      <formula>$E$60</formula>
    </cfRule>
  </conditionalFormatting>
  <conditionalFormatting sqref="F61">
    <cfRule type="cellIs" priority="71" dxfId="0" operator="notEqual" stopIfTrue="1">
      <formula>$E$61</formula>
    </cfRule>
  </conditionalFormatting>
  <conditionalFormatting sqref="F62">
    <cfRule type="cellIs" priority="70" dxfId="0" operator="notEqual" stopIfTrue="1">
      <formula>$E$62</formula>
    </cfRule>
  </conditionalFormatting>
  <conditionalFormatting sqref="F63">
    <cfRule type="cellIs" priority="69" dxfId="0" operator="notEqual" stopIfTrue="1">
      <formula>$E$63</formula>
    </cfRule>
  </conditionalFormatting>
  <conditionalFormatting sqref="F64">
    <cfRule type="cellIs" priority="68" dxfId="0" operator="notEqual" stopIfTrue="1">
      <formula>$E$64</formula>
    </cfRule>
  </conditionalFormatting>
  <conditionalFormatting sqref="F65">
    <cfRule type="cellIs" priority="67" dxfId="0" operator="notEqual" stopIfTrue="1">
      <formula>$E$65</formula>
    </cfRule>
  </conditionalFormatting>
  <conditionalFormatting sqref="F66">
    <cfRule type="cellIs" priority="66" dxfId="0" operator="notEqual" stopIfTrue="1">
      <formula>$E$66</formula>
    </cfRule>
  </conditionalFormatting>
  <conditionalFormatting sqref="F67">
    <cfRule type="cellIs" priority="65" dxfId="0" operator="notEqual" stopIfTrue="1">
      <formula>$E$67</formula>
    </cfRule>
  </conditionalFormatting>
  <conditionalFormatting sqref="F69">
    <cfRule type="cellIs" priority="64" dxfId="0" operator="notEqual" stopIfTrue="1">
      <formula>$E$69</formula>
    </cfRule>
  </conditionalFormatting>
  <conditionalFormatting sqref="F70">
    <cfRule type="cellIs" priority="63" dxfId="0" operator="notEqual" stopIfTrue="1">
      <formula>$E$70</formula>
    </cfRule>
  </conditionalFormatting>
  <conditionalFormatting sqref="F72">
    <cfRule type="cellIs" priority="62" dxfId="0" operator="notEqual" stopIfTrue="1">
      <formula>$E$72</formula>
    </cfRule>
  </conditionalFormatting>
  <conditionalFormatting sqref="N50">
    <cfRule type="cellIs" priority="61" dxfId="0" operator="notEqual" stopIfTrue="1">
      <formula>$M$50</formula>
    </cfRule>
  </conditionalFormatting>
  <conditionalFormatting sqref="N51">
    <cfRule type="cellIs" priority="60" dxfId="0" operator="notEqual" stopIfTrue="1">
      <formula>$M$51</formula>
    </cfRule>
  </conditionalFormatting>
  <conditionalFormatting sqref="N52">
    <cfRule type="cellIs" priority="59" dxfId="0" operator="notEqual" stopIfTrue="1">
      <formula>$M$52</formula>
    </cfRule>
  </conditionalFormatting>
  <conditionalFormatting sqref="N53">
    <cfRule type="cellIs" priority="58" dxfId="0" operator="notEqual" stopIfTrue="1">
      <formula>$M$53</formula>
    </cfRule>
  </conditionalFormatting>
  <conditionalFormatting sqref="N54">
    <cfRule type="cellIs" priority="57" dxfId="0" operator="notEqual" stopIfTrue="1">
      <formula>$M$54</formula>
    </cfRule>
  </conditionalFormatting>
  <conditionalFormatting sqref="N55">
    <cfRule type="cellIs" priority="56" dxfId="0" operator="notEqual" stopIfTrue="1">
      <formula>$M$55</formula>
    </cfRule>
  </conditionalFormatting>
  <conditionalFormatting sqref="N58">
    <cfRule type="cellIs" priority="55" dxfId="0" operator="notEqual" stopIfTrue="1">
      <formula>$M$58</formula>
    </cfRule>
  </conditionalFormatting>
  <conditionalFormatting sqref="N59">
    <cfRule type="cellIs" priority="54" dxfId="0" operator="notEqual" stopIfTrue="1">
      <formula>$M$59</formula>
    </cfRule>
  </conditionalFormatting>
  <conditionalFormatting sqref="N60">
    <cfRule type="cellIs" priority="53" dxfId="0" operator="notEqual" stopIfTrue="1">
      <formula>$M$60</formula>
    </cfRule>
  </conditionalFormatting>
  <conditionalFormatting sqref="N61">
    <cfRule type="cellIs" priority="52" dxfId="0" operator="notEqual" stopIfTrue="1">
      <formula>$M$61</formula>
    </cfRule>
  </conditionalFormatting>
  <conditionalFormatting sqref="N62">
    <cfRule type="cellIs" priority="51" dxfId="0" operator="notEqual" stopIfTrue="1">
      <formula>$M$62</formula>
    </cfRule>
  </conditionalFormatting>
  <conditionalFormatting sqref="N64">
    <cfRule type="cellIs" priority="50" dxfId="0" operator="notEqual" stopIfTrue="1">
      <formula>$M$64</formula>
    </cfRule>
  </conditionalFormatting>
  <conditionalFormatting sqref="N69">
    <cfRule type="cellIs" priority="49" dxfId="0" operator="notEqual" stopIfTrue="1">
      <formula>$M$69</formula>
    </cfRule>
  </conditionalFormatting>
  <conditionalFormatting sqref="N70">
    <cfRule type="cellIs" priority="48" dxfId="0" operator="notEqual" stopIfTrue="1">
      <formula>$M$70</formula>
    </cfRule>
  </conditionalFormatting>
  <conditionalFormatting sqref="N71">
    <cfRule type="cellIs" priority="47" dxfId="0" operator="notEqual" stopIfTrue="1">
      <formula>$M$71</formula>
    </cfRule>
  </conditionalFormatting>
  <conditionalFormatting sqref="N72">
    <cfRule type="cellIs" priority="46" dxfId="0" operator="notEqual" stopIfTrue="1">
      <formula>$M$72</formula>
    </cfRule>
  </conditionalFormatting>
  <conditionalFormatting sqref="N75">
    <cfRule type="cellIs" priority="45" dxfId="0" operator="notEqual" stopIfTrue="1">
      <formula>$M$75</formula>
    </cfRule>
  </conditionalFormatting>
  <conditionalFormatting sqref="N76">
    <cfRule type="cellIs" priority="44" dxfId="0" operator="notEqual" stopIfTrue="1">
      <formula>$M$76</formula>
    </cfRule>
  </conditionalFormatting>
  <conditionalFormatting sqref="N77">
    <cfRule type="cellIs" priority="43" dxfId="0" operator="notEqual" stopIfTrue="1">
      <formula>$M$77</formula>
    </cfRule>
  </conditionalFormatting>
  <conditionalFormatting sqref="N78">
    <cfRule type="cellIs" priority="42" dxfId="0" operator="notEqual" stopIfTrue="1">
      <formula>$M$78</formula>
    </cfRule>
  </conditionalFormatting>
  <conditionalFormatting sqref="N80">
    <cfRule type="cellIs" priority="41" dxfId="0" operator="notEqual" stopIfTrue="1">
      <formula>$M$80</formula>
    </cfRule>
  </conditionalFormatting>
  <conditionalFormatting sqref="N83">
    <cfRule type="cellIs" priority="40" dxfId="0" operator="notEqual" stopIfTrue="1">
      <formula>$M$83</formula>
    </cfRule>
  </conditionalFormatting>
  <conditionalFormatting sqref="N84">
    <cfRule type="cellIs" priority="39" dxfId="0" operator="notEqual" stopIfTrue="1">
      <formula>$M$84</formula>
    </cfRule>
  </conditionalFormatting>
  <conditionalFormatting sqref="N85">
    <cfRule type="cellIs" priority="38" dxfId="0" operator="notEqual" stopIfTrue="1">
      <formula>$M$85</formula>
    </cfRule>
  </conditionalFormatting>
  <conditionalFormatting sqref="N86">
    <cfRule type="cellIs" priority="37" dxfId="0" operator="notEqual" stopIfTrue="1">
      <formula>$M$86</formula>
    </cfRule>
  </conditionalFormatting>
  <conditionalFormatting sqref="N87">
    <cfRule type="cellIs" priority="36" dxfId="0" operator="notEqual" stopIfTrue="1">
      <formula>$M$87</formula>
    </cfRule>
  </conditionalFormatting>
  <conditionalFormatting sqref="N89">
    <cfRule type="cellIs" priority="35" dxfId="0" operator="notEqual" stopIfTrue="1">
      <formula>$M$89</formula>
    </cfRule>
  </conditionalFormatting>
  <conditionalFormatting sqref="U49">
    <cfRule type="cellIs" priority="34" dxfId="0" operator="notEqual" stopIfTrue="1">
      <formula>$T$49</formula>
    </cfRule>
  </conditionalFormatting>
  <conditionalFormatting sqref="U51">
    <cfRule type="cellIs" priority="33" dxfId="0" operator="notEqual" stopIfTrue="1">
      <formula>$T$51</formula>
    </cfRule>
  </conditionalFormatting>
  <conditionalFormatting sqref="U52">
    <cfRule type="cellIs" priority="32" dxfId="0" operator="notEqual" stopIfTrue="1">
      <formula>$T$52</formula>
    </cfRule>
  </conditionalFormatting>
  <conditionalFormatting sqref="U53">
    <cfRule type="cellIs" priority="31" dxfId="0" operator="notEqual" stopIfTrue="1">
      <formula>$T$53</formula>
    </cfRule>
  </conditionalFormatting>
  <conditionalFormatting sqref="U54">
    <cfRule type="cellIs" priority="30" dxfId="0" operator="notEqual" stopIfTrue="1">
      <formula>$T$54</formula>
    </cfRule>
  </conditionalFormatting>
  <conditionalFormatting sqref="U55">
    <cfRule type="cellIs" priority="29" dxfId="0" operator="notEqual" stopIfTrue="1">
      <formula>$T$55</formula>
    </cfRule>
  </conditionalFormatting>
  <conditionalFormatting sqref="U56">
    <cfRule type="cellIs" priority="28" dxfId="0" operator="notEqual" stopIfTrue="1">
      <formula>$T$56</formula>
    </cfRule>
  </conditionalFormatting>
  <conditionalFormatting sqref="U57">
    <cfRule type="cellIs" priority="27" dxfId="0" operator="notEqual" stopIfTrue="1">
      <formula>$T$57</formula>
    </cfRule>
  </conditionalFormatting>
  <conditionalFormatting sqref="U58">
    <cfRule type="cellIs" priority="26" dxfId="0" operator="notEqual" stopIfTrue="1">
      <formula>$T$58</formula>
    </cfRule>
  </conditionalFormatting>
  <conditionalFormatting sqref="U60">
    <cfRule type="cellIs" priority="25" dxfId="0" operator="notEqual" stopIfTrue="1">
      <formula>$T$60</formula>
    </cfRule>
  </conditionalFormatting>
  <conditionalFormatting sqref="U61">
    <cfRule type="cellIs" priority="24" dxfId="0" operator="notEqual" stopIfTrue="1">
      <formula>$T$61</formula>
    </cfRule>
  </conditionalFormatting>
  <conditionalFormatting sqref="U62">
    <cfRule type="cellIs" priority="23" dxfId="0" operator="notEqual" stopIfTrue="1">
      <formula>$T$62</formula>
    </cfRule>
  </conditionalFormatting>
  <conditionalFormatting sqref="U63">
    <cfRule type="cellIs" priority="22" dxfId="0" operator="notEqual" stopIfTrue="1">
      <formula>$T$63</formula>
    </cfRule>
  </conditionalFormatting>
  <conditionalFormatting sqref="U64">
    <cfRule type="cellIs" priority="21" dxfId="0" operator="notEqual" stopIfTrue="1">
      <formula>$T$64</formula>
    </cfRule>
  </conditionalFormatting>
  <conditionalFormatting sqref="U65">
    <cfRule type="cellIs" priority="20" dxfId="0" operator="notEqual" stopIfTrue="1">
      <formula>$T$65</formula>
    </cfRule>
  </conditionalFormatting>
  <conditionalFormatting sqref="U66">
    <cfRule type="cellIs" priority="19" dxfId="0" operator="notEqual" stopIfTrue="1">
      <formula>$T$66</formula>
    </cfRule>
  </conditionalFormatting>
  <conditionalFormatting sqref="U69">
    <cfRule type="cellIs" priority="18" dxfId="0" operator="notEqual" stopIfTrue="1">
      <formula>$T$69</formula>
    </cfRule>
  </conditionalFormatting>
  <conditionalFormatting sqref="U70">
    <cfRule type="cellIs" priority="17" dxfId="0" operator="notEqual" stopIfTrue="1">
      <formula>$T$70</formula>
    </cfRule>
  </conditionalFormatting>
  <conditionalFormatting sqref="U71">
    <cfRule type="cellIs" priority="16" dxfId="0" operator="notEqual" stopIfTrue="1">
      <formula>$T$71</formula>
    </cfRule>
  </conditionalFormatting>
  <conditionalFormatting sqref="U72">
    <cfRule type="cellIs" priority="15" dxfId="0" operator="notEqual" stopIfTrue="1">
      <formula>$T$72</formula>
    </cfRule>
  </conditionalFormatting>
  <conditionalFormatting sqref="U73">
    <cfRule type="cellIs" priority="14" dxfId="0" operator="notEqual" stopIfTrue="1">
      <formula>$T$73</formula>
    </cfRule>
  </conditionalFormatting>
  <conditionalFormatting sqref="U74">
    <cfRule type="cellIs" priority="13" dxfId="0" operator="notEqual" stopIfTrue="1">
      <formula>$T$74</formula>
    </cfRule>
  </conditionalFormatting>
  <conditionalFormatting sqref="U75">
    <cfRule type="cellIs" priority="12" dxfId="0" operator="notEqual" stopIfTrue="1">
      <formula>$T$75</formula>
    </cfRule>
  </conditionalFormatting>
  <conditionalFormatting sqref="U78">
    <cfRule type="cellIs" priority="11" dxfId="0" operator="notEqual" stopIfTrue="1">
      <formula>$T$78</formula>
    </cfRule>
  </conditionalFormatting>
  <conditionalFormatting sqref="U79">
    <cfRule type="cellIs" priority="10" dxfId="0" operator="notEqual" stopIfTrue="1">
      <formula>$T$79</formula>
    </cfRule>
  </conditionalFormatting>
  <conditionalFormatting sqref="U80">
    <cfRule type="cellIs" priority="9" dxfId="0" operator="notEqual" stopIfTrue="1">
      <formula>$T$80</formula>
    </cfRule>
  </conditionalFormatting>
  <conditionalFormatting sqref="U81">
    <cfRule type="cellIs" priority="8" dxfId="0" operator="notEqual" stopIfTrue="1">
      <formula>$T$81</formula>
    </cfRule>
  </conditionalFormatting>
  <conditionalFormatting sqref="U82">
    <cfRule type="cellIs" priority="7" dxfId="0" operator="notEqual" stopIfTrue="1">
      <formula>$T$82</formula>
    </cfRule>
  </conditionalFormatting>
  <conditionalFormatting sqref="U83">
    <cfRule type="cellIs" priority="6" dxfId="0" operator="notEqual" stopIfTrue="1">
      <formula>$T$83</formula>
    </cfRule>
  </conditionalFormatting>
  <conditionalFormatting sqref="U84">
    <cfRule type="cellIs" priority="5" dxfId="0" operator="notEqual" stopIfTrue="1">
      <formula>$T$84</formula>
    </cfRule>
  </conditionalFormatting>
  <conditionalFormatting sqref="U85">
    <cfRule type="cellIs" priority="4" dxfId="0" operator="notEqual" stopIfTrue="1">
      <formula>$T$85</formula>
    </cfRule>
  </conditionalFormatting>
  <conditionalFormatting sqref="U87">
    <cfRule type="cellIs" priority="3" dxfId="0" operator="notEqual" stopIfTrue="1">
      <formula>$T$87</formula>
    </cfRule>
  </conditionalFormatting>
  <conditionalFormatting sqref="U89">
    <cfRule type="cellIs" priority="2" dxfId="0" operator="notEqual" stopIfTrue="1">
      <formula>$T$89</formula>
    </cfRule>
  </conditionalFormatting>
  <conditionalFormatting sqref="U90">
    <cfRule type="cellIs" priority="1" dxfId="0" operator="notEqual" stopIfTrue="1">
      <formula>$T$90</formula>
    </cfRule>
  </conditionalFormatting>
  <dataValidations count="3">
    <dataValidation type="whole" operator="greaterThanOrEqual" allowBlank="1" showInputMessage="1" showErrorMessage="1" sqref="F19:F20">
      <formula1>0</formula1>
    </dataValidation>
    <dataValidation type="decimal" operator="greaterThanOrEqual" allowBlank="1" showInputMessage="1" showErrorMessage="1" sqref="E60 E70 E53 E49:E50 T70 T72 T74 T79 T81 T84 N20:N21 N24:N25 F33 N32:N33 N36:N37 N40:N41 U19:U24 U26:U32 F22:F24 F26:F27 F30:F31 E55:E57 N28:N29">
      <formula1>0</formula1>
    </dataValidation>
    <dataValidation type="decimal" operator="lessThanOrEqual" allowBlank="1" showInputMessage="1" showErrorMessage="1" sqref="E61 E64:E65 T69 T71 T73 T78 T80 T82:T83">
      <formula1>0</formula1>
    </dataValidation>
  </dataValidations>
  <printOptions/>
  <pageMargins left="0.7" right="0.7" top="0.75" bottom="0.75" header="0.3" footer="0.3"/>
  <pageSetup horizontalDpi="600" verticalDpi="600" orientation="landscape" scale="59" r:id="rId3"/>
  <rowBreaks count="2" manualBreakCount="2">
    <brk id="42" max="21" man="1"/>
    <brk id="91" max="21" man="1"/>
  </rowBreaks>
  <ignoredErrors>
    <ignoredError sqref="F61 U80:U81 U79 U72 U70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BIWS</dc:creator>
  <cp:keywords/>
  <dc:description/>
  <cp:lastModifiedBy>BIWS</cp:lastModifiedBy>
  <cp:lastPrinted>2012-07-08T01:12:53Z</cp:lastPrinted>
  <dcterms:created xsi:type="dcterms:W3CDTF">2009-06-26T05:31:17Z</dcterms:created>
  <dcterms:modified xsi:type="dcterms:W3CDTF">2012-08-09T15:54:52Z</dcterms:modified>
  <cp:category/>
  <cp:version/>
  <cp:contentType/>
  <cp:contentStatus/>
</cp:coreProperties>
</file>